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mitgaku02\Box\【業務非共有】学生支援係\200_入学料・授業料免除\01_入学料免除\令和８年度\02_10月入学\00_要項・配布物\日本人用\ホームページ掲載データ\"/>
    </mc:Choice>
  </mc:AlternateContent>
  <xr:revisionPtr revIDLastSave="0" documentId="13_ncr:1_{BF557412-3612-4FD4-B178-A5FC5FE791EF}" xr6:coauthVersionLast="47" xr6:coauthVersionMax="47" xr10:uidLastSave="{00000000-0000-0000-0000-000000000000}"/>
  <workbookProtection workbookAlgorithmName="SHA-512" workbookHashValue="/HNXWC0QiGVyopX4nbnAZ9yel5ynS/XEI0FUkURk8sXFNHMkEXdIAXuLJfRwEALwTS3QEpKmTdLiCk4EUfhjVA==" workbookSaltValue="IPl/mfZpUNVVFb/vhOanCw==" workbookSpinCount="100000" lockStructure="1"/>
  <bookViews>
    <workbookView xWindow="-98" yWindow="-98" windowWidth="28996" windowHeight="15675" tabRatio="857" xr2:uid="{3A711CD2-4975-497E-AA76-C7C728A2EDC1}"/>
  </bookViews>
  <sheets>
    <sheet name="様式1" sheetId="5" r:id="rId1"/>
    <sheet name="様式2" sheetId="10" r:id="rId2"/>
    <sheet name="様式3" sheetId="13" r:id="rId3"/>
    <sheet name="様式4" sheetId="11" r:id="rId4"/>
    <sheet name="申請者データ" sheetId="18" r:id="rId5"/>
    <sheet name="以降非表示、ブック保護→" sheetId="16" state="hidden" r:id="rId6"/>
    <sheet name="家計状況集計シート" sheetId="14" state="hidden" r:id="rId7"/>
    <sheet name="マスターデータ" sheetId="6" state="hidden" r:id="rId8"/>
  </sheets>
  <definedNames>
    <definedName name="_xlnm.Print_Area" localSheetId="0">様式1!$A$2:$L$26</definedName>
    <definedName name="_xlnm.Print_Area" localSheetId="1">様式2!$A$2:$P$45</definedName>
    <definedName name="_xlnm.Print_Area" localSheetId="2">様式3!$A$2:$J$32</definedName>
    <definedName name="_xlnm.Print_Area" localSheetId="3">様式4!$A$2:$L$43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6" l="1"/>
  <c r="B4" i="6"/>
  <c r="A21" i="13" s="1" a="1"/>
  <c r="A21" i="13" s="1"/>
  <c r="E35" i="10"/>
  <c r="L39" i="10" s="1"/>
  <c r="L40" i="10"/>
  <c r="L38" i="10"/>
  <c r="D13" i="14"/>
  <c r="BB2" i="18"/>
  <c r="AW2" i="18"/>
  <c r="AR2" i="18"/>
  <c r="AM2" i="18"/>
  <c r="AH2" i="18"/>
  <c r="AC2" i="18"/>
  <c r="J11" i="5"/>
  <c r="G13" i="11"/>
  <c r="G12" i="11"/>
  <c r="G39" i="11"/>
  <c r="G28" i="11"/>
  <c r="A2" i="18"/>
  <c r="BF2" i="18"/>
  <c r="BE2" i="18"/>
  <c r="BD2" i="18"/>
  <c r="BC2" i="18"/>
  <c r="BA2" i="18"/>
  <c r="AZ2" i="18"/>
  <c r="AY2" i="18"/>
  <c r="AX2" i="18"/>
  <c r="AV2" i="18"/>
  <c r="AU2" i="18"/>
  <c r="AT2" i="18"/>
  <c r="AS2" i="18"/>
  <c r="AQ2" i="18"/>
  <c r="AP2" i="18"/>
  <c r="AO2" i="18"/>
  <c r="AN2" i="18"/>
  <c r="AL2" i="18"/>
  <c r="AK2" i="18"/>
  <c r="AJ2" i="18"/>
  <c r="AI2" i="18"/>
  <c r="AG2" i="18"/>
  <c r="AF2" i="18"/>
  <c r="AE2" i="18"/>
  <c r="AD2" i="18"/>
  <c r="AB2" i="18"/>
  <c r="AA2" i="18"/>
  <c r="Z2" i="18"/>
  <c r="BJ2" i="18"/>
  <c r="Y2" i="18"/>
  <c r="X2" i="18"/>
  <c r="W2" i="18"/>
  <c r="V2" i="18"/>
  <c r="U2" i="18"/>
  <c r="T2" i="18"/>
  <c r="BH2" i="18"/>
  <c r="S2" i="18"/>
  <c r="R2" i="18"/>
  <c r="Q2" i="18"/>
  <c r="BG2" i="18"/>
  <c r="P2" i="18"/>
  <c r="O2" i="18"/>
  <c r="N2" i="18"/>
  <c r="J2" i="18"/>
  <c r="H2" i="18"/>
  <c r="G2" i="18"/>
  <c r="C2" i="18"/>
  <c r="E2" i="18"/>
  <c r="D2" i="18"/>
  <c r="B15" i="11" l="1"/>
  <c r="I2" i="18"/>
  <c r="A25" i="5"/>
  <c r="A4" i="5"/>
  <c r="G38" i="11"/>
  <c r="G37" i="11"/>
  <c r="J11" i="10"/>
  <c r="B16" i="11" l="1"/>
  <c r="G32" i="11"/>
  <c r="G36" i="11"/>
  <c r="G35" i="11"/>
  <c r="G31" i="11"/>
  <c r="G30" i="11"/>
  <c r="G29" i="11"/>
  <c r="G24" i="11"/>
  <c r="G23" i="11"/>
  <c r="C5" i="6"/>
  <c r="B5" i="6"/>
  <c r="E4" i="6"/>
  <c r="D4" i="6"/>
  <c r="D12" i="14"/>
  <c r="A12" i="14"/>
  <c r="D11" i="14"/>
  <c r="A11" i="14"/>
  <c r="D10" i="14"/>
  <c r="A10" i="14"/>
  <c r="D9" i="14"/>
  <c r="A9" i="14"/>
  <c r="A8" i="14"/>
  <c r="C8" i="14"/>
  <c r="D8" i="14"/>
  <c r="G11" i="11"/>
  <c r="A13" i="10" a="1"/>
  <c r="A13" i="10" s="1"/>
  <c r="G15" i="11"/>
  <c r="G14" i="11"/>
  <c r="A13" i="14"/>
  <c r="D7" i="14"/>
  <c r="C7" i="14"/>
  <c r="D6" i="14"/>
  <c r="C6" i="14"/>
  <c r="D5" i="14"/>
  <c r="C5" i="14"/>
  <c r="D4" i="14"/>
  <c r="C4" i="14"/>
  <c r="D3" i="14"/>
  <c r="C3" i="14"/>
  <c r="D2" i="14"/>
  <c r="C2" i="14"/>
  <c r="A7" i="14"/>
  <c r="A6" i="14"/>
  <c r="A5" i="14"/>
  <c r="A4" i="14"/>
  <c r="A3" i="14"/>
  <c r="A2" i="14"/>
  <c r="B8" i="14"/>
  <c r="B7" i="14"/>
  <c r="B6" i="14"/>
  <c r="B5" i="14"/>
  <c r="B4" i="14"/>
  <c r="B3" i="14"/>
  <c r="B2" i="14"/>
  <c r="C7" i="13"/>
  <c r="H6" i="13"/>
  <c r="C6" i="13"/>
  <c r="H5" i="13"/>
  <c r="D5" i="13"/>
  <c r="C5" i="13"/>
  <c r="D7" i="11"/>
  <c r="J6" i="11"/>
  <c r="D6" i="11"/>
  <c r="J5" i="11"/>
  <c r="E5" i="11"/>
  <c r="D5" i="11"/>
  <c r="C17" i="10"/>
  <c r="BL2" i="18" s="1"/>
  <c r="N27" i="10"/>
  <c r="F27" i="10"/>
  <c r="F7" i="10"/>
  <c r="N6" i="10"/>
  <c r="F6" i="10"/>
  <c r="J27" i="10" s="1"/>
  <c r="N5" i="10"/>
  <c r="H5" i="10"/>
  <c r="F5" i="10"/>
  <c r="F2" i="18" l="1"/>
  <c r="F2" i="14" a="1"/>
  <c r="F2" i="14" s="1"/>
  <c r="BK2" i="18"/>
  <c r="A19" i="5"/>
  <c r="G19" i="5"/>
  <c r="A22" i="5"/>
  <c r="D5" i="6"/>
  <c r="G35" i="14" l="1" a="1"/>
  <c r="G35" i="14" s="1"/>
  <c r="G36" i="14" a="1"/>
  <c r="G36" i="14" s="1"/>
  <c r="G37" i="14" a="1"/>
  <c r="G37" i="14" s="1"/>
  <c r="G26" i="14" a="1"/>
  <c r="G26" i="14" s="1"/>
  <c r="G25" i="14" a="1"/>
  <c r="G25" i="14" s="1"/>
  <c r="G23" i="14" a="1"/>
  <c r="G23" i="14" s="1"/>
  <c r="G20" i="14" a="1"/>
  <c r="G20" i="14" s="1"/>
  <c r="G33" i="14" a="1"/>
  <c r="G33" i="14" s="1"/>
  <c r="G32" i="14" a="1"/>
  <c r="G32" i="14" s="1"/>
  <c r="G30" i="14" a="1"/>
  <c r="G30" i="14" s="1"/>
  <c r="G27" i="14" a="1"/>
  <c r="G27" i="14" s="1"/>
  <c r="G4" i="14" a="1"/>
  <c r="G4" i="14" s="1"/>
  <c r="G7" i="14" a="1"/>
  <c r="G7" i="14" s="1"/>
  <c r="G12" i="14" a="1"/>
  <c r="G12" i="14" s="1"/>
  <c r="G14" i="14" a="1"/>
  <c r="G14" i="14" s="1"/>
  <c r="G16" i="14" a="1"/>
  <c r="G16" i="14" s="1"/>
  <c r="G31" i="14" a="1"/>
  <c r="G31" i="14" s="1"/>
  <c r="G28" i="14" a="1"/>
  <c r="G28" i="14" s="1"/>
  <c r="G24" i="14" a="1"/>
  <c r="G24" i="14" s="1"/>
  <c r="G22" i="14" a="1"/>
  <c r="G22" i="14" s="1"/>
  <c r="G21" i="14" a="1"/>
  <c r="G21" i="14" s="1"/>
  <c r="G3" i="14" a="1"/>
  <c r="G3" i="14" s="1"/>
  <c r="G5" i="14" a="1"/>
  <c r="G5" i="14" s="1"/>
  <c r="G8" i="14" a="1"/>
  <c r="G8" i="14" s="1"/>
  <c r="G10" i="14" a="1"/>
  <c r="G10" i="14" s="1"/>
  <c r="G17" i="14" a="1"/>
  <c r="G17" i="14" s="1"/>
  <c r="G18" i="14" a="1"/>
  <c r="G18" i="14" s="1"/>
  <c r="G19" i="14" a="1"/>
  <c r="G19" i="14" s="1"/>
  <c r="G6" i="14" a="1"/>
  <c r="G6" i="14" s="1"/>
  <c r="G9" i="14" a="1"/>
  <c r="G9" i="14" s="1"/>
  <c r="G11" i="14" a="1"/>
  <c r="G11" i="14" s="1"/>
  <c r="G13" i="14" a="1"/>
  <c r="G13" i="14" s="1"/>
  <c r="G15" i="14" a="1"/>
  <c r="G15" i="14" s="1"/>
  <c r="G2" i="14" a="1"/>
  <c r="G29" i="14" a="1"/>
  <c r="G29" i="14" s="1"/>
  <c r="G34" i="14" a="1"/>
  <c r="G34" i="14" s="1"/>
  <c r="K2" i="14" l="1" a="1"/>
  <c r="G2" i="14"/>
  <c r="K2" i="14" l="1"/>
  <c r="K2" i="18" s="1"/>
  <c r="M2" i="18"/>
  <c r="L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養田学</author>
  </authors>
  <commentList>
    <comment ref="O27" authorId="0" shapeId="0" xr:uid="{4CBDBB7C-F0A3-475F-B418-097021B1E7F4}">
      <text>
        <r>
          <rPr>
            <b/>
            <sz val="10"/>
            <color indexed="39"/>
            <rFont val="MS P ゴシック"/>
            <family val="3"/>
            <charset val="128"/>
          </rPr>
          <t>独立生計者の場合は、「自宅通学」を選択してください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養田学</author>
  </authors>
  <commentList>
    <comment ref="B11" authorId="0" shapeId="0" xr:uid="{6C9010B8-6095-4E87-9AD8-BA43843E2E24}">
      <text>
        <r>
          <rPr>
            <b/>
            <sz val="10"/>
            <color indexed="39"/>
            <rFont val="MS P ゴシック"/>
            <family val="3"/>
            <charset val="128"/>
          </rPr>
          <t>次のいずれかを記入</t>
        </r>
        <r>
          <rPr>
            <b/>
            <sz val="10"/>
            <color indexed="81"/>
            <rFont val="MS P ゴシック"/>
            <family val="3"/>
            <charset val="128"/>
          </rPr>
          <t xml:space="preserve">
</t>
        </r>
        <r>
          <rPr>
            <sz val="10"/>
            <color indexed="37"/>
            <rFont val="MS P ゴシック"/>
            <family val="3"/>
            <charset val="128"/>
          </rPr>
          <t>・源泉徴収票の「支払金額」
・給与支払証明書の「（3）年間支払（予定）額」</t>
        </r>
      </text>
    </comment>
    <comment ref="H11" authorId="0" shapeId="0" xr:uid="{F93A0962-9C4A-42E9-A5FB-890886B8C9C5}">
      <text>
        <r>
          <rPr>
            <b/>
            <sz val="10"/>
            <color indexed="39"/>
            <rFont val="MS P ゴシック"/>
            <family val="3"/>
            <charset val="128"/>
          </rPr>
          <t>確定申告書に「所得金額等」欄に記載のある次の項目の合計を記入</t>
        </r>
        <r>
          <rPr>
            <b/>
            <sz val="10"/>
            <color indexed="81"/>
            <rFont val="MS P ゴシック"/>
            <family val="3"/>
            <charset val="128"/>
          </rPr>
          <t xml:space="preserve">
</t>
        </r>
        <r>
          <rPr>
            <sz val="10"/>
            <color indexed="37"/>
            <rFont val="MS P ゴシック"/>
            <family val="3"/>
            <charset val="128"/>
          </rPr>
          <t>・「営業等」「農業」「不動産」「利子」「配当」</t>
        </r>
      </text>
    </comment>
    <comment ref="I11" authorId="0" shapeId="0" xr:uid="{6D2FCF41-3601-4CEA-B522-799038F919A8}">
      <text>
        <r>
          <rPr>
            <b/>
            <sz val="10"/>
            <color indexed="39"/>
            <rFont val="MS P ゴシック"/>
            <family val="3"/>
            <charset val="128"/>
          </rPr>
          <t xml:space="preserve">○確定申告書に「所得金額等」欄に記載のある次の項目の合計を記入
</t>
        </r>
        <r>
          <rPr>
            <sz val="10"/>
            <color indexed="37"/>
            <rFont val="MS P ゴシック"/>
            <family val="3"/>
            <charset val="128"/>
          </rPr>
          <t>・「業務」「その他」</t>
        </r>
        <r>
          <rPr>
            <b/>
            <sz val="10"/>
            <color indexed="39"/>
            <rFont val="MS P ゴシック"/>
            <family val="3"/>
            <charset val="128"/>
          </rPr>
          <t xml:space="preserve">
○Spring研究奨励費は、本欄に記載してください</t>
        </r>
      </text>
    </comment>
    <comment ref="B30" authorId="0" shapeId="0" xr:uid="{C4ADB642-8E78-4C60-99D6-7414790714BA}">
      <text>
        <r>
          <rPr>
            <b/>
            <sz val="10"/>
            <color indexed="39"/>
            <rFont val="MS P ゴシック"/>
            <family val="3"/>
            <charset val="128"/>
          </rPr>
          <t>民間・財団等からの給付奨学金が決定している場合に記入してください。
なお、学部在籍中に日本学生支援機構から受給していた給付奨学金は記入する必要はありません。</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<sst xmlns="http://schemas.openxmlformats.org/spreadsheetml/2006/main" count="324" uniqueCount="263">
  <si>
    <t>　　室蘭工業大学長　　殿</t>
    <rPh sb="2" eb="9">
      <t>ムロランコウギョウダイガクチョウ</t>
    </rPh>
    <rPh sb="11" eb="12">
      <t>ドノ</t>
    </rPh>
    <phoneticPr fontId="2"/>
  </si>
  <si>
    <t>（様式1）</t>
    <rPh sb="1" eb="3">
      <t>ヨウシキ</t>
    </rPh>
    <phoneticPr fontId="2"/>
  </si>
  <si>
    <t>←yyyy/mm/dd</t>
    <phoneticPr fontId="2"/>
  </si>
  <si>
    <t>入学年度</t>
  </si>
  <si>
    <t>学科・専攻名</t>
    <phoneticPr fontId="2"/>
  </si>
  <si>
    <t>氏　　名</t>
    <phoneticPr fontId="2"/>
  </si>
  <si>
    <t>住　　所</t>
    <phoneticPr fontId="2"/>
  </si>
  <si>
    <t>令和</t>
    <rPh sb="0" eb="2">
      <t>レイワ</t>
    </rPh>
    <phoneticPr fontId="2"/>
  </si>
  <si>
    <t>年度</t>
    <phoneticPr fontId="2"/>
  </si>
  <si>
    <t>学年</t>
    <phoneticPr fontId="2"/>
  </si>
  <si>
    <t>年</t>
    <rPh sb="0" eb="1">
      <t>ネン</t>
    </rPh>
    <phoneticPr fontId="2"/>
  </si>
  <si>
    <t>（本人）　　　　※必ず本人が記入してください</t>
    <phoneticPr fontId="2"/>
  </si>
  <si>
    <t>創造工学科</t>
    <rPh sb="0" eb="5">
      <t>ソウゾウコウガッカ</t>
    </rPh>
    <phoneticPr fontId="2"/>
  </si>
  <si>
    <t>環境創生工学系専攻</t>
    <rPh sb="0" eb="2">
      <t>カンキョウ</t>
    </rPh>
    <rPh sb="2" eb="4">
      <t>ソウセイ</t>
    </rPh>
    <rPh sb="4" eb="6">
      <t>コウガク</t>
    </rPh>
    <rPh sb="6" eb="7">
      <t>ケイ</t>
    </rPh>
    <rPh sb="7" eb="9">
      <t>センコウ</t>
    </rPh>
    <phoneticPr fontId="2"/>
  </si>
  <si>
    <t>情報電子工学系専攻</t>
    <phoneticPr fontId="2"/>
  </si>
  <si>
    <t>工学専攻</t>
    <rPh sb="0" eb="4">
      <t>コウガクセンコウ</t>
    </rPh>
    <phoneticPr fontId="2"/>
  </si>
  <si>
    <t>システム理化学科</t>
    <rPh sb="4" eb="7">
      <t>リカガク</t>
    </rPh>
    <rPh sb="7" eb="8">
      <t>カ</t>
    </rPh>
    <phoneticPr fontId="2"/>
  </si>
  <si>
    <t>学科</t>
    <rPh sb="0" eb="2">
      <t>ガッカ</t>
    </rPh>
    <phoneticPr fontId="2"/>
  </si>
  <si>
    <t>申請区分</t>
    <phoneticPr fontId="2"/>
  </si>
  <si>
    <t>免除結果</t>
    <rPh sb="0" eb="4">
      <t>メンジョケッカ</t>
    </rPh>
    <phoneticPr fontId="2"/>
  </si>
  <si>
    <t>元号</t>
    <rPh sb="0" eb="2">
      <t>ゲンゴウ</t>
    </rPh>
    <phoneticPr fontId="2"/>
  </si>
  <si>
    <t>生産システム工学系専攻</t>
    <rPh sb="9" eb="11">
      <t>センコウ</t>
    </rPh>
    <phoneticPr fontId="2"/>
  </si>
  <si>
    <t>申請日：</t>
    <rPh sb="0" eb="2">
      <t>シンセイ</t>
    </rPh>
    <rPh sb="2" eb="3">
      <t>ビ</t>
    </rPh>
    <phoneticPr fontId="2"/>
  </si>
  <si>
    <t>本人</t>
    <rPh sb="0" eb="2">
      <t>ホンニン</t>
    </rPh>
    <phoneticPr fontId="2"/>
  </si>
  <si>
    <t>該否</t>
    <rPh sb="0" eb="2">
      <t>ガイヒ</t>
    </rPh>
    <phoneticPr fontId="2"/>
  </si>
  <si>
    <t>□</t>
  </si>
  <si>
    <t>□</t>
    <phoneticPr fontId="2"/>
  </si>
  <si>
    <t>■</t>
    <phoneticPr fontId="2"/>
  </si>
  <si>
    <t>入学年度</t>
    <phoneticPr fontId="2"/>
  </si>
  <si>
    <t>電話番号</t>
    <phoneticPr fontId="2"/>
  </si>
  <si>
    <t>あなたは独立生計ですか</t>
    <phoneticPr fontId="2"/>
  </si>
  <si>
    <t>親の扶養から外れている</t>
    <phoneticPr fontId="2"/>
  </si>
  <si>
    <t>世帯主である</t>
    <phoneticPr fontId="2"/>
  </si>
  <si>
    <t>自分の収入のみで生活している</t>
    <phoneticPr fontId="2"/>
  </si>
  <si>
    <t>勤務先（就職年月）</t>
    <rPh sb="0" eb="3">
      <t>キンムサキ</t>
    </rPh>
    <rPh sb="4" eb="8">
      <t>シュウショクネンゲツ</t>
    </rPh>
    <phoneticPr fontId="12"/>
  </si>
  <si>
    <t>職業</t>
    <rPh sb="0" eb="2">
      <t>ショクギョウ</t>
    </rPh>
    <phoneticPr fontId="12"/>
  </si>
  <si>
    <t>年齢</t>
    <rPh sb="0" eb="2">
      <t>ネンレイ</t>
    </rPh>
    <phoneticPr fontId="12"/>
  </si>
  <si>
    <t>氏名</t>
    <rPh sb="0" eb="2">
      <t>シメイ</t>
    </rPh>
    <phoneticPr fontId="12"/>
  </si>
  <si>
    <t>続柄</t>
    <rPh sb="0" eb="2">
      <t>ゾクガラ</t>
    </rPh>
    <phoneticPr fontId="12"/>
  </si>
  <si>
    <t>父</t>
    <rPh sb="0" eb="1">
      <t>チチ</t>
    </rPh>
    <phoneticPr fontId="2"/>
  </si>
  <si>
    <t>母</t>
    <rPh sb="0" eb="1">
      <t>ハハ</t>
    </rPh>
    <phoneticPr fontId="2"/>
  </si>
  <si>
    <t>就学者・乳幼児</t>
    <rPh sb="0" eb="3">
      <t>シュウガクシャ</t>
    </rPh>
    <phoneticPr fontId="12"/>
  </si>
  <si>
    <t>就学者等を除く家族</t>
    <rPh sb="0" eb="3">
      <t>シュウガクシャ</t>
    </rPh>
    <rPh sb="3" eb="4">
      <t>トウ</t>
    </rPh>
    <rPh sb="5" eb="6">
      <t>ノゾ</t>
    </rPh>
    <rPh sb="7" eb="9">
      <t>カゾク</t>
    </rPh>
    <phoneticPr fontId="12"/>
  </si>
  <si>
    <t>通学区分</t>
    <phoneticPr fontId="2"/>
  </si>
  <si>
    <t>学校名</t>
    <phoneticPr fontId="2"/>
  </si>
  <si>
    <t>（昭和・平成・令和　　年　月）</t>
    <rPh sb="1" eb="3">
      <t>ショウワ</t>
    </rPh>
    <rPh sb="4" eb="6">
      <t>ヘイセイ</t>
    </rPh>
    <rPh sb="7" eb="9">
      <t>レイワ</t>
    </rPh>
    <phoneticPr fontId="2"/>
  </si>
  <si>
    <t>（昭和・平成・令和　　年　月）</t>
    <phoneticPr fontId="2"/>
  </si>
  <si>
    <t>通学区分</t>
    <rPh sb="0" eb="4">
      <t>ツウガククブン</t>
    </rPh>
    <phoneticPr fontId="2"/>
  </si>
  <si>
    <t>学校形態</t>
    <rPh sb="0" eb="2">
      <t>ガッコウ</t>
    </rPh>
    <rPh sb="2" eb="4">
      <t>ケイタイ</t>
    </rPh>
    <phoneticPr fontId="2"/>
  </si>
  <si>
    <t>私立</t>
    <rPh sb="0" eb="2">
      <t>シリツ</t>
    </rPh>
    <phoneticPr fontId="2"/>
  </si>
  <si>
    <t>自宅通学</t>
    <rPh sb="0" eb="2">
      <t>ジタク</t>
    </rPh>
    <rPh sb="2" eb="4">
      <t>ツウガク</t>
    </rPh>
    <phoneticPr fontId="2"/>
  </si>
  <si>
    <t>自宅外通学</t>
    <rPh sb="0" eb="3">
      <t>ジタクガイ</t>
    </rPh>
    <phoneticPr fontId="2"/>
  </si>
  <si>
    <t>免除のみ</t>
    <phoneticPr fontId="2"/>
  </si>
  <si>
    <t>徴収猶予のみ</t>
    <phoneticPr fontId="2"/>
  </si>
  <si>
    <t>両方とも</t>
    <phoneticPr fontId="2"/>
  </si>
  <si>
    <t>兄</t>
    <rPh sb="0" eb="1">
      <t>アニ</t>
    </rPh>
    <phoneticPr fontId="2"/>
  </si>
  <si>
    <t>姉</t>
    <rPh sb="0" eb="1">
      <t>アネ</t>
    </rPh>
    <phoneticPr fontId="2"/>
  </si>
  <si>
    <t>弟</t>
    <rPh sb="0" eb="1">
      <t>オトウト</t>
    </rPh>
    <phoneticPr fontId="2"/>
  </si>
  <si>
    <t>妹</t>
    <rPh sb="0" eb="1">
      <t>イモウト</t>
    </rPh>
    <phoneticPr fontId="2"/>
  </si>
  <si>
    <t>祖父</t>
    <rPh sb="0" eb="2">
      <t>ソフ</t>
    </rPh>
    <phoneticPr fontId="2"/>
  </si>
  <si>
    <t>祖母</t>
    <rPh sb="0" eb="2">
      <t>ソボ</t>
    </rPh>
    <phoneticPr fontId="2"/>
  </si>
  <si>
    <t>続柄</t>
    <rPh sb="0" eb="2">
      <t>ゾクガラ</t>
    </rPh>
    <phoneticPr fontId="2"/>
  </si>
  <si>
    <t>国・公立</t>
    <rPh sb="0" eb="1">
      <t>クニ</t>
    </rPh>
    <rPh sb="2" eb="4">
      <t>コウリツ</t>
    </rPh>
    <phoneticPr fontId="2"/>
  </si>
  <si>
    <t>叔父</t>
    <rPh sb="0" eb="2">
      <t>オジ</t>
    </rPh>
    <phoneticPr fontId="2"/>
  </si>
  <si>
    <t>叔母</t>
    <rPh sb="0" eb="2">
      <t>オバ</t>
    </rPh>
    <phoneticPr fontId="2"/>
  </si>
  <si>
    <t>夫</t>
    <rPh sb="0" eb="1">
      <t>オット</t>
    </rPh>
    <phoneticPr fontId="2"/>
  </si>
  <si>
    <t>妻</t>
    <rPh sb="0" eb="1">
      <t>ツマ</t>
    </rPh>
    <phoneticPr fontId="2"/>
  </si>
  <si>
    <t>国・公立</t>
    <phoneticPr fontId="2"/>
  </si>
  <si>
    <t>大学生</t>
    <rPh sb="0" eb="3">
      <t>ダイガクセイ</t>
    </rPh>
    <phoneticPr fontId="1"/>
  </si>
  <si>
    <t>学　　年</t>
    <phoneticPr fontId="2"/>
  </si>
  <si>
    <t>学校区分</t>
    <rPh sb="0" eb="4">
      <t>ガッコウクブン</t>
    </rPh>
    <phoneticPr fontId="2"/>
  </si>
  <si>
    <t>小学生</t>
    <rPh sb="0" eb="3">
      <t>ショウガクセイ</t>
    </rPh>
    <phoneticPr fontId="2"/>
  </si>
  <si>
    <t>中学生</t>
    <rPh sb="0" eb="3">
      <t>チュウガクセイ</t>
    </rPh>
    <phoneticPr fontId="2"/>
  </si>
  <si>
    <t>高校生</t>
    <rPh sb="0" eb="2">
      <t>コウコウ</t>
    </rPh>
    <rPh sb="2" eb="3">
      <t>セイ</t>
    </rPh>
    <phoneticPr fontId="2"/>
  </si>
  <si>
    <t>高専学生</t>
    <rPh sb="0" eb="2">
      <t>コウセン</t>
    </rPh>
    <rPh sb="2" eb="4">
      <t>ガクセイ</t>
    </rPh>
    <phoneticPr fontId="2"/>
  </si>
  <si>
    <t>大学生</t>
    <rPh sb="0" eb="3">
      <t>ダイガクセイ</t>
    </rPh>
    <phoneticPr fontId="2"/>
  </si>
  <si>
    <t>母子父子世帯</t>
    <phoneticPr fontId="2"/>
  </si>
  <si>
    <t>遺族年金</t>
  </si>
  <si>
    <t>児童扶養手当</t>
  </si>
  <si>
    <t>父　　親</t>
    <phoneticPr fontId="2"/>
  </si>
  <si>
    <t>母　　親</t>
    <phoneticPr fontId="2"/>
  </si>
  <si>
    <t>養 育 費</t>
    <phoneticPr fontId="2"/>
  </si>
  <si>
    <t>該否記号</t>
    <rPh sb="0" eb="2">
      <t>ガイヒ</t>
    </rPh>
    <rPh sb="2" eb="4">
      <t>キゴウ</t>
    </rPh>
    <phoneticPr fontId="2"/>
  </si>
  <si>
    <t>該当</t>
    <rPh sb="0" eb="2">
      <t>ガイトウ</t>
    </rPh>
    <phoneticPr fontId="2"/>
  </si>
  <si>
    <t>非該当</t>
    <rPh sb="0" eb="3">
      <t>ヒガイトウ</t>
    </rPh>
    <phoneticPr fontId="2"/>
  </si>
  <si>
    <t>生別</t>
    <rPh sb="0" eb="2">
      <t>セイベツ</t>
    </rPh>
    <phoneticPr fontId="2"/>
  </si>
  <si>
    <t>死別</t>
    <rPh sb="0" eb="2">
      <t>シベツ</t>
    </rPh>
    <phoneticPr fontId="2"/>
  </si>
  <si>
    <t>有</t>
    <rPh sb="0" eb="1">
      <t>アリ</t>
    </rPh>
    <phoneticPr fontId="2"/>
  </si>
  <si>
    <t>無</t>
    <rPh sb="0" eb="1">
      <t>ナシ</t>
    </rPh>
    <phoneticPr fontId="2"/>
  </si>
  <si>
    <t>障害年金</t>
    <phoneticPr fontId="2"/>
  </si>
  <si>
    <t>手帳番号</t>
    <phoneticPr fontId="2"/>
  </si>
  <si>
    <t>氏名</t>
    <phoneticPr fontId="2"/>
  </si>
  <si>
    <t>特別児童扶養手当</t>
    <phoneticPr fontId="2"/>
  </si>
  <si>
    <t>提出書類チェック表</t>
    <rPh sb="0" eb="2">
      <t>テイシュツ</t>
    </rPh>
    <rPh sb="2" eb="4">
      <t>ショルイ</t>
    </rPh>
    <rPh sb="8" eb="9">
      <t>ヒョウ</t>
    </rPh>
    <phoneticPr fontId="2"/>
  </si>
  <si>
    <t>申請者
チェック欄</t>
    <rPh sb="0" eb="3">
      <t>シンセイシャ</t>
    </rPh>
    <rPh sb="8" eb="9">
      <t>ラン</t>
    </rPh>
    <phoneticPr fontId="2"/>
  </si>
  <si>
    <t>担当者
チェック欄</t>
    <rPh sb="0" eb="3">
      <t>タントウシャ</t>
    </rPh>
    <rPh sb="8" eb="9">
      <t>ラン</t>
    </rPh>
    <phoneticPr fontId="2"/>
  </si>
  <si>
    <t>備考・補足</t>
    <rPh sb="0" eb="2">
      <t>ビコウ</t>
    </rPh>
    <rPh sb="3" eb="5">
      <t>ホソク</t>
    </rPh>
    <phoneticPr fontId="2"/>
  </si>
  <si>
    <t>該当者のみ提出</t>
    <rPh sb="0" eb="3">
      <t>ガイトウシャ</t>
    </rPh>
    <rPh sb="5" eb="7">
      <t>テイシュツ</t>
    </rPh>
    <phoneticPr fontId="2"/>
  </si>
  <si>
    <t>納税証明書（様式その2）</t>
    <phoneticPr fontId="2"/>
  </si>
  <si>
    <t>住民税の申告書</t>
  </si>
  <si>
    <t>年金に関する書類</t>
  </si>
  <si>
    <t>児童手当に関する書類</t>
  </si>
  <si>
    <t>雇用保険受給資格者証</t>
  </si>
  <si>
    <t>生活保護に関する書類</t>
  </si>
  <si>
    <t>在学証明書</t>
  </si>
  <si>
    <t>申立書</t>
    <rPh sb="0" eb="3">
      <t>モウシタテショ</t>
    </rPh>
    <phoneticPr fontId="2"/>
  </si>
  <si>
    <t>メモ欄：</t>
    <rPh sb="2" eb="3">
      <t>ラン</t>
    </rPh>
    <phoneticPr fontId="2"/>
  </si>
  <si>
    <t>円/月</t>
    <rPh sb="0" eb="1">
      <t>エン</t>
    </rPh>
    <rPh sb="2" eb="3">
      <t>ツキ</t>
    </rPh>
    <phoneticPr fontId="2"/>
  </si>
  <si>
    <t>家庭状況調書</t>
    <rPh sb="0" eb="2">
      <t>カテイ</t>
    </rPh>
    <rPh sb="2" eb="4">
      <t>ジョウキョウ</t>
    </rPh>
    <rPh sb="4" eb="6">
      <t>チョウショ</t>
    </rPh>
    <phoneticPr fontId="2"/>
  </si>
  <si>
    <t>家計状況調書</t>
    <rPh sb="0" eb="2">
      <t>カケイ</t>
    </rPh>
    <rPh sb="2" eb="4">
      <t>ジョウキョウ</t>
    </rPh>
    <rPh sb="4" eb="6">
      <t>チョウショ</t>
    </rPh>
    <phoneticPr fontId="2"/>
  </si>
  <si>
    <t>給与</t>
    <rPh sb="0" eb="2">
      <t>キュウヨ</t>
    </rPh>
    <phoneticPr fontId="2"/>
  </si>
  <si>
    <t>年金</t>
    <rPh sb="0" eb="2">
      <t>ネンキン</t>
    </rPh>
    <phoneticPr fontId="2"/>
  </si>
  <si>
    <t>児童手当</t>
    <rPh sb="0" eb="4">
      <t>ジドウテアテ</t>
    </rPh>
    <phoneticPr fontId="2"/>
  </si>
  <si>
    <t>児童扶養手当</t>
    <rPh sb="0" eb="6">
      <t>ジドウフヨウテアテ</t>
    </rPh>
    <phoneticPr fontId="2"/>
  </si>
  <si>
    <t>失業手当</t>
    <rPh sb="0" eb="4">
      <t>シツギョウテアテ</t>
    </rPh>
    <phoneticPr fontId="2"/>
  </si>
  <si>
    <t>給付奨学金</t>
    <rPh sb="0" eb="2">
      <t>キュウフ</t>
    </rPh>
    <rPh sb="2" eb="5">
      <t>ショウガクキン</t>
    </rPh>
    <phoneticPr fontId="2"/>
  </si>
  <si>
    <t>退職金</t>
    <rPh sb="0" eb="3">
      <t>タイショクキン</t>
    </rPh>
    <phoneticPr fontId="2"/>
  </si>
  <si>
    <t>保険金</t>
    <rPh sb="0" eb="3">
      <t>ホケンキン</t>
    </rPh>
    <phoneticPr fontId="2"/>
  </si>
  <si>
    <t>資産譲渡</t>
    <rPh sb="0" eb="4">
      <t>シサンジョウト</t>
    </rPh>
    <phoneticPr fontId="2"/>
  </si>
  <si>
    <t>営業所得</t>
    <rPh sb="0" eb="2">
      <t>エイギョウ</t>
    </rPh>
    <rPh sb="2" eb="4">
      <t>ショトク</t>
    </rPh>
    <phoneticPr fontId="2"/>
  </si>
  <si>
    <t>左記以外</t>
    <rPh sb="0" eb="4">
      <t>サキイガイ</t>
    </rPh>
    <phoneticPr fontId="2"/>
  </si>
  <si>
    <t>年</t>
    <phoneticPr fontId="2"/>
  </si>
  <si>
    <t>カンマ結合</t>
    <rPh sb="3" eb="5">
      <t>ケツゴウ</t>
    </rPh>
    <phoneticPr fontId="2"/>
  </si>
  <si>
    <t>収入種別</t>
    <rPh sb="0" eb="4">
      <t>シュウニュウシュベツ</t>
    </rPh>
    <phoneticPr fontId="2"/>
  </si>
  <si>
    <t>金額</t>
    <rPh sb="0" eb="2">
      <t>キンガク</t>
    </rPh>
    <phoneticPr fontId="2"/>
  </si>
  <si>
    <t>臨時所得</t>
    <rPh sb="0" eb="2">
      <t>リンジ</t>
    </rPh>
    <rPh sb="2" eb="4">
      <t>ショトク</t>
    </rPh>
    <phoneticPr fontId="2"/>
  </si>
  <si>
    <t>【学部生（留学生以外）のみ必須】
高校等卒業後2年を超えて入学していますか</t>
    <rPh sb="1" eb="4">
      <t>ガクブセイ</t>
    </rPh>
    <rPh sb="5" eb="8">
      <t>リュウガクセイ</t>
    </rPh>
    <rPh sb="8" eb="10">
      <t>イガイ</t>
    </rPh>
    <rPh sb="13" eb="15">
      <t>ヒッスウ</t>
    </rPh>
    <phoneticPr fontId="2"/>
  </si>
  <si>
    <t>世帯</t>
    <rPh sb="0" eb="2">
      <t>セタイ</t>
    </rPh>
    <phoneticPr fontId="2"/>
  </si>
  <si>
    <t>　以下について、提出書類を基に記入してください。</t>
    <rPh sb="8" eb="12">
      <t>テイシュツショルイ</t>
    </rPh>
    <rPh sb="13" eb="14">
      <t>モト</t>
    </rPh>
    <rPh sb="15" eb="17">
      <t>キニュウ</t>
    </rPh>
    <phoneticPr fontId="2"/>
  </si>
  <si>
    <t>※ 公租公課等の経費は控除してください。</t>
    <phoneticPr fontId="2"/>
  </si>
  <si>
    <t>長期療養費</t>
    <rPh sb="0" eb="2">
      <t>チョウキ</t>
    </rPh>
    <rPh sb="2" eb="5">
      <t>リョウヨウヒ</t>
    </rPh>
    <phoneticPr fontId="12"/>
  </si>
  <si>
    <t>単身赴任経費</t>
    <rPh sb="0" eb="4">
      <t>タンシンフニン</t>
    </rPh>
    <rPh sb="4" eb="6">
      <t>ケイヒ</t>
    </rPh>
    <phoneticPr fontId="2"/>
  </si>
  <si>
    <t>【特別控除額（単位：円）】</t>
    <rPh sb="1" eb="3">
      <t>トクベツ</t>
    </rPh>
    <rPh sb="3" eb="5">
      <t>コウジョ</t>
    </rPh>
    <rPh sb="5" eb="6">
      <t>ガク</t>
    </rPh>
    <phoneticPr fontId="2"/>
  </si>
  <si>
    <t>実施学期</t>
    <rPh sb="0" eb="2">
      <t>ジッシ</t>
    </rPh>
    <rPh sb="2" eb="4">
      <t>ガッキ</t>
    </rPh>
    <phoneticPr fontId="2"/>
  </si>
  <si>
    <t>実施前学期</t>
    <rPh sb="0" eb="2">
      <t>ジッシ</t>
    </rPh>
    <rPh sb="2" eb="3">
      <t>ゼン</t>
    </rPh>
    <rPh sb="3" eb="5">
      <t>ガッキ</t>
    </rPh>
    <phoneticPr fontId="2"/>
  </si>
  <si>
    <t>この申請書の記載事項は事実と相違ありません。この申請書の記載事項に事実と相違があった場合は、減免や支払の猶予を取り消されることがあるとともに、その全額の支払を求められることがあることを承知しています。</t>
    <phoneticPr fontId="2"/>
  </si>
  <si>
    <t>年度</t>
    <rPh sb="0" eb="2">
      <t>ネンド</t>
    </rPh>
    <phoneticPr fontId="2"/>
  </si>
  <si>
    <t>学期</t>
    <rPh sb="0" eb="2">
      <t>ガッキ</t>
    </rPh>
    <phoneticPr fontId="2"/>
  </si>
  <si>
    <t>略</t>
    <rPh sb="0" eb="1">
      <t>リャク</t>
    </rPh>
    <phoneticPr fontId="2"/>
  </si>
  <si>
    <t>結合</t>
    <rPh sb="0" eb="2">
      <t>ケツゴウ</t>
    </rPh>
    <phoneticPr fontId="2"/>
  </si>
  <si>
    <t>前期</t>
    <rPh sb="0" eb="2">
      <t>ゼンキ</t>
    </rPh>
    <phoneticPr fontId="2"/>
  </si>
  <si>
    <t>後期</t>
    <rPh sb="0" eb="2">
      <t>コウキ</t>
    </rPh>
    <phoneticPr fontId="2"/>
  </si>
  <si>
    <t>障害者のいる世帯</t>
    <rPh sb="2" eb="3">
      <t>シャ</t>
    </rPh>
    <rPh sb="6" eb="8">
      <t>セタイ</t>
    </rPh>
    <phoneticPr fontId="2"/>
  </si>
  <si>
    <t>　以下について記入又は該当する場合は■にしてください。</t>
    <rPh sb="7" eb="9">
      <t>キニュウ</t>
    </rPh>
    <rPh sb="9" eb="10">
      <t>マタ</t>
    </rPh>
    <rPh sb="11" eb="13">
      <t>ガイトウ</t>
    </rPh>
    <rPh sb="15" eb="17">
      <t>バアイ</t>
    </rPh>
    <phoneticPr fontId="2"/>
  </si>
  <si>
    <t>営業所得等</t>
    <rPh sb="0" eb="2">
      <t>エイギョウ</t>
    </rPh>
    <rPh sb="2" eb="4">
      <t>ショトク</t>
    </rPh>
    <rPh sb="4" eb="5">
      <t>トウ</t>
    </rPh>
    <phoneticPr fontId="2"/>
  </si>
  <si>
    <t>【様式1に使用データ】</t>
    <rPh sb="5" eb="7">
      <t>シヨウ</t>
    </rPh>
    <phoneticPr fontId="2"/>
  </si>
  <si>
    <t>【様式1_家庭状況に使用データ】</t>
    <rPh sb="10" eb="12">
      <t>シヨウ</t>
    </rPh>
    <phoneticPr fontId="2"/>
  </si>
  <si>
    <t>生活保護費</t>
    <rPh sb="0" eb="2">
      <t>セイカツ</t>
    </rPh>
    <rPh sb="2" eb="5">
      <t>ホゴヒ</t>
    </rPh>
    <phoneticPr fontId="2"/>
  </si>
  <si>
    <t>児童扶養手当に関する書類</t>
    <phoneticPr fontId="2"/>
  </si>
  <si>
    <t>（診断書）</t>
    <phoneticPr fontId="2"/>
  </si>
  <si>
    <t>（領収書）</t>
    <phoneticPr fontId="2"/>
  </si>
  <si>
    <t>（保険金等明細書）</t>
    <rPh sb="1" eb="4">
      <t>ホケンキン</t>
    </rPh>
    <rPh sb="4" eb="5">
      <t>トウ</t>
    </rPh>
    <rPh sb="5" eb="7">
      <t>メイサイ</t>
    </rPh>
    <rPh sb="7" eb="8">
      <t>ショ</t>
    </rPh>
    <phoneticPr fontId="2"/>
  </si>
  <si>
    <t>申請者全員が提出</t>
    <rPh sb="0" eb="3">
      <t>シンセイシャ</t>
    </rPh>
    <rPh sb="3" eb="5">
      <t>ゼンイン</t>
    </rPh>
    <rPh sb="6" eb="8">
      <t>テイシュツ</t>
    </rPh>
    <phoneticPr fontId="2"/>
  </si>
  <si>
    <t>（被災証明書等）</t>
    <rPh sb="6" eb="7">
      <t>トウ</t>
    </rPh>
    <phoneticPr fontId="2"/>
  </si>
  <si>
    <t>学籍番号</t>
    <rPh sb="0" eb="4">
      <t>ガクセキバンゴウ</t>
    </rPh>
    <phoneticPr fontId="2"/>
  </si>
  <si>
    <t>氏名</t>
    <rPh sb="0" eb="2">
      <t>シメイ</t>
    </rPh>
    <phoneticPr fontId="2"/>
  </si>
  <si>
    <t>世帯人数</t>
    <rPh sb="0" eb="4">
      <t>セタイニンズウ</t>
    </rPh>
    <phoneticPr fontId="2"/>
  </si>
  <si>
    <t>申請区分</t>
    <rPh sb="0" eb="2">
      <t>シンセイ</t>
    </rPh>
    <rPh sb="2" eb="4">
      <t>クブン</t>
    </rPh>
    <phoneticPr fontId="2"/>
  </si>
  <si>
    <t>大規模災害被災</t>
    <rPh sb="0" eb="7">
      <t>ダイキボサイガイヒサイ</t>
    </rPh>
    <phoneticPr fontId="2"/>
  </si>
  <si>
    <t>続柄1</t>
    <rPh sb="0" eb="2">
      <t>ツヅキガラ</t>
    </rPh>
    <phoneticPr fontId="2"/>
  </si>
  <si>
    <t>収入種別1</t>
    <rPh sb="0" eb="2">
      <t>シュウニュウ</t>
    </rPh>
    <rPh sb="2" eb="4">
      <t>シュベツ</t>
    </rPh>
    <phoneticPr fontId="2"/>
  </si>
  <si>
    <t>収入金額1</t>
    <rPh sb="0" eb="4">
      <t>シュウニュウキンガク</t>
    </rPh>
    <phoneticPr fontId="2"/>
  </si>
  <si>
    <t>母子・父子世帯</t>
    <rPh sb="0" eb="2">
      <t>ボシ</t>
    </rPh>
    <rPh sb="3" eb="5">
      <t>フシ</t>
    </rPh>
    <rPh sb="5" eb="7">
      <t>セタイ</t>
    </rPh>
    <phoneticPr fontId="2"/>
  </si>
  <si>
    <t>続柄2</t>
    <rPh sb="0" eb="2">
      <t>ツヅキガラ</t>
    </rPh>
    <phoneticPr fontId="2"/>
  </si>
  <si>
    <t>収入種別2</t>
    <rPh sb="0" eb="2">
      <t>シュウニュウ</t>
    </rPh>
    <rPh sb="2" eb="4">
      <t>シュベツ</t>
    </rPh>
    <phoneticPr fontId="2"/>
  </si>
  <si>
    <t>収入金額2</t>
    <rPh sb="0" eb="4">
      <t>シュウニュウキンガク</t>
    </rPh>
    <phoneticPr fontId="2"/>
  </si>
  <si>
    <t>家計支持者の単身赴任等に係る支出</t>
    <rPh sb="0" eb="2">
      <t>カケイ</t>
    </rPh>
    <rPh sb="2" eb="5">
      <t>シジシャ</t>
    </rPh>
    <rPh sb="6" eb="10">
      <t>タンシンフニン</t>
    </rPh>
    <rPh sb="10" eb="11">
      <t>トウ</t>
    </rPh>
    <rPh sb="12" eb="13">
      <t>カカ</t>
    </rPh>
    <rPh sb="14" eb="16">
      <t>シシュツ</t>
    </rPh>
    <phoneticPr fontId="2"/>
  </si>
  <si>
    <t>続柄3</t>
    <rPh sb="0" eb="2">
      <t>ツヅキガラ</t>
    </rPh>
    <phoneticPr fontId="2"/>
  </si>
  <si>
    <t>収入種別3</t>
    <rPh sb="0" eb="2">
      <t>シュウニュウ</t>
    </rPh>
    <rPh sb="2" eb="4">
      <t>シュベツ</t>
    </rPh>
    <phoneticPr fontId="2"/>
  </si>
  <si>
    <t>収入金額3</t>
    <rPh sb="0" eb="4">
      <t>シュウニュウキンガク</t>
    </rPh>
    <phoneticPr fontId="2"/>
  </si>
  <si>
    <t>続柄4</t>
    <rPh sb="0" eb="2">
      <t>ツヅキガラ</t>
    </rPh>
    <phoneticPr fontId="2"/>
  </si>
  <si>
    <t>収入種別4</t>
    <rPh sb="0" eb="2">
      <t>シュウニュウ</t>
    </rPh>
    <rPh sb="2" eb="4">
      <t>シュベツ</t>
    </rPh>
    <phoneticPr fontId="2"/>
  </si>
  <si>
    <t>収入金額4</t>
    <rPh sb="0" eb="4">
      <t>シュウニュウキンガク</t>
    </rPh>
    <phoneticPr fontId="2"/>
  </si>
  <si>
    <t>風水害等の被害額</t>
    <rPh sb="0" eb="4">
      <t>フウスイガイトウ</t>
    </rPh>
    <rPh sb="5" eb="7">
      <t>ヒガイ</t>
    </rPh>
    <rPh sb="7" eb="8">
      <t>ガク</t>
    </rPh>
    <phoneticPr fontId="2"/>
  </si>
  <si>
    <t>続柄5</t>
    <rPh sb="0" eb="2">
      <t>ツヅキガラ</t>
    </rPh>
    <phoneticPr fontId="2"/>
  </si>
  <si>
    <t>収入種別5</t>
    <rPh sb="0" eb="2">
      <t>シュウニュウ</t>
    </rPh>
    <rPh sb="2" eb="4">
      <t>シュベツ</t>
    </rPh>
    <phoneticPr fontId="2"/>
  </si>
  <si>
    <t>収入金額5</t>
    <rPh sb="0" eb="4">
      <t>シュウニュウキンガク</t>
    </rPh>
    <phoneticPr fontId="2"/>
  </si>
  <si>
    <t>障害者数</t>
    <rPh sb="0" eb="2">
      <t>ショウガイ</t>
    </rPh>
    <rPh sb="2" eb="3">
      <t>シャ</t>
    </rPh>
    <rPh sb="3" eb="4">
      <t>スウ</t>
    </rPh>
    <phoneticPr fontId="2"/>
  </si>
  <si>
    <t>続柄6</t>
    <rPh sb="0" eb="2">
      <t>ツヅキガラ</t>
    </rPh>
    <phoneticPr fontId="2"/>
  </si>
  <si>
    <t>収入種別6</t>
    <rPh sb="0" eb="2">
      <t>シュウニュウ</t>
    </rPh>
    <rPh sb="2" eb="4">
      <t>シュベツ</t>
    </rPh>
    <phoneticPr fontId="2"/>
  </si>
  <si>
    <t>収入金額6</t>
    <rPh sb="0" eb="4">
      <t>シュウニュウキンガク</t>
    </rPh>
    <phoneticPr fontId="2"/>
  </si>
  <si>
    <t>就学者1</t>
    <rPh sb="0" eb="3">
      <t>シュウガクシャ</t>
    </rPh>
    <phoneticPr fontId="2"/>
  </si>
  <si>
    <t>通学区分1</t>
    <rPh sb="0" eb="4">
      <t>ツウガククブン</t>
    </rPh>
    <phoneticPr fontId="2"/>
  </si>
  <si>
    <t>設置区分1</t>
    <rPh sb="0" eb="2">
      <t>セッチ</t>
    </rPh>
    <rPh sb="2" eb="4">
      <t>クブン</t>
    </rPh>
    <phoneticPr fontId="2"/>
  </si>
  <si>
    <t>学校区分1</t>
    <rPh sb="0" eb="4">
      <t>ガッコウクブン</t>
    </rPh>
    <phoneticPr fontId="2"/>
  </si>
  <si>
    <t>学年1</t>
    <rPh sb="0" eb="2">
      <t>ガクネン</t>
    </rPh>
    <phoneticPr fontId="2"/>
  </si>
  <si>
    <t>就学者2</t>
    <rPh sb="0" eb="3">
      <t>シュウガクシャ</t>
    </rPh>
    <phoneticPr fontId="2"/>
  </si>
  <si>
    <t>通学区分2</t>
    <rPh sb="0" eb="4">
      <t>ツウガククブン</t>
    </rPh>
    <phoneticPr fontId="2"/>
  </si>
  <si>
    <t>設置区分2</t>
    <rPh sb="0" eb="2">
      <t>セッチ</t>
    </rPh>
    <rPh sb="2" eb="4">
      <t>クブン</t>
    </rPh>
    <phoneticPr fontId="2"/>
  </si>
  <si>
    <t>学校区分2</t>
    <rPh sb="0" eb="4">
      <t>ガッコウクブン</t>
    </rPh>
    <phoneticPr fontId="2"/>
  </si>
  <si>
    <t>学年2</t>
    <rPh sb="0" eb="2">
      <t>ガクネン</t>
    </rPh>
    <phoneticPr fontId="2"/>
  </si>
  <si>
    <t>就学者3</t>
    <rPh sb="0" eb="3">
      <t>シュウガクシャ</t>
    </rPh>
    <phoneticPr fontId="2"/>
  </si>
  <si>
    <t>通学区分3</t>
    <rPh sb="0" eb="4">
      <t>ツウガククブン</t>
    </rPh>
    <phoneticPr fontId="2"/>
  </si>
  <si>
    <t>設置区分3</t>
    <rPh sb="0" eb="2">
      <t>セッチ</t>
    </rPh>
    <rPh sb="2" eb="4">
      <t>クブン</t>
    </rPh>
    <phoneticPr fontId="2"/>
  </si>
  <si>
    <t>学校区分3</t>
    <rPh sb="0" eb="4">
      <t>ガッコウクブン</t>
    </rPh>
    <phoneticPr fontId="2"/>
  </si>
  <si>
    <t>学年3</t>
    <rPh sb="0" eb="2">
      <t>ガクネン</t>
    </rPh>
    <phoneticPr fontId="2"/>
  </si>
  <si>
    <t>就学者4</t>
    <rPh sb="0" eb="3">
      <t>シュウガクシャ</t>
    </rPh>
    <phoneticPr fontId="2"/>
  </si>
  <si>
    <t>通学区分4</t>
    <rPh sb="0" eb="4">
      <t>ツウガククブン</t>
    </rPh>
    <phoneticPr fontId="2"/>
  </si>
  <si>
    <t>設置区分4</t>
    <rPh sb="0" eb="2">
      <t>セッチ</t>
    </rPh>
    <rPh sb="2" eb="4">
      <t>クブン</t>
    </rPh>
    <phoneticPr fontId="2"/>
  </si>
  <si>
    <t>学校区分4</t>
    <rPh sb="0" eb="4">
      <t>ガッコウクブン</t>
    </rPh>
    <phoneticPr fontId="2"/>
  </si>
  <si>
    <t>学年4</t>
    <rPh sb="0" eb="2">
      <t>ガクネン</t>
    </rPh>
    <phoneticPr fontId="2"/>
  </si>
  <si>
    <t>就学者5</t>
    <rPh sb="0" eb="3">
      <t>シュウガクシャ</t>
    </rPh>
    <phoneticPr fontId="2"/>
  </si>
  <si>
    <t>通学区分5</t>
    <rPh sb="0" eb="4">
      <t>ツウガククブン</t>
    </rPh>
    <phoneticPr fontId="2"/>
  </si>
  <si>
    <t>設置区分5</t>
    <rPh sb="0" eb="2">
      <t>セッチ</t>
    </rPh>
    <rPh sb="2" eb="4">
      <t>クブン</t>
    </rPh>
    <phoneticPr fontId="2"/>
  </si>
  <si>
    <t>学校区分5</t>
    <rPh sb="0" eb="4">
      <t>ガッコウクブン</t>
    </rPh>
    <phoneticPr fontId="2"/>
  </si>
  <si>
    <t>学年5</t>
    <rPh sb="0" eb="2">
      <t>ガクネン</t>
    </rPh>
    <phoneticPr fontId="2"/>
  </si>
  <si>
    <t>就学者6</t>
    <rPh sb="0" eb="3">
      <t>シュウガクシャ</t>
    </rPh>
    <phoneticPr fontId="2"/>
  </si>
  <si>
    <t>通学区分6</t>
    <rPh sb="0" eb="4">
      <t>ツウガククブン</t>
    </rPh>
    <phoneticPr fontId="2"/>
  </si>
  <si>
    <t>設置区分6</t>
    <rPh sb="0" eb="2">
      <t>セッチ</t>
    </rPh>
    <rPh sb="2" eb="4">
      <t>クブン</t>
    </rPh>
    <phoneticPr fontId="2"/>
  </si>
  <si>
    <t>学校区分6</t>
    <rPh sb="0" eb="4">
      <t>ガッコウクブン</t>
    </rPh>
    <phoneticPr fontId="2"/>
  </si>
  <si>
    <t>学年6</t>
    <rPh sb="0" eb="2">
      <t>ガクネン</t>
    </rPh>
    <phoneticPr fontId="2"/>
  </si>
  <si>
    <t>学科・専攻</t>
    <rPh sb="0" eb="2">
      <t>ガッカ</t>
    </rPh>
    <rPh sb="3" eb="5">
      <t>センコウ</t>
    </rPh>
    <phoneticPr fontId="2"/>
  </si>
  <si>
    <t>学年</t>
    <rPh sb="0" eb="2">
      <t>ガクネン</t>
    </rPh>
    <phoneticPr fontId="2"/>
  </si>
  <si>
    <t>前後期区分</t>
    <rPh sb="0" eb="5">
      <t>ゼンコウキクブン</t>
    </rPh>
    <phoneticPr fontId="2"/>
  </si>
  <si>
    <t>特記事項</t>
    <rPh sb="0" eb="4">
      <t>トッキジコウ</t>
    </rPh>
    <phoneticPr fontId="2"/>
  </si>
  <si>
    <t>創造工学科 夜間主コース</t>
    <phoneticPr fontId="2"/>
  </si>
  <si>
    <t>※該当するものを■にしてください。</t>
    <rPh sb="1" eb="3">
      <t>ガイトウ</t>
    </rPh>
    <phoneticPr fontId="2"/>
  </si>
  <si>
    <t>子</t>
    <rPh sb="0" eb="1">
      <t>コ</t>
    </rPh>
    <phoneticPr fontId="2"/>
  </si>
  <si>
    <t xml:space="preserve">障害者に関する書類 </t>
    <rPh sb="2" eb="3">
      <t>シャ</t>
    </rPh>
    <phoneticPr fontId="2"/>
  </si>
  <si>
    <t>（介護保険被保険者証等）</t>
    <rPh sb="1" eb="3">
      <t>カイゴ</t>
    </rPh>
    <rPh sb="3" eb="5">
      <t>ホケン</t>
    </rPh>
    <rPh sb="5" eb="9">
      <t>ヒホケンシャ</t>
    </rPh>
    <rPh sb="9" eb="10">
      <t>ショウ</t>
    </rPh>
    <rPh sb="10" eb="11">
      <t>トウ</t>
    </rPh>
    <phoneticPr fontId="2"/>
  </si>
  <si>
    <t>受 験 番 号</t>
    <rPh sb="0" eb="1">
      <t>ウケ</t>
    </rPh>
    <rPh sb="2" eb="3">
      <t>ゲン</t>
    </rPh>
    <phoneticPr fontId="2"/>
  </si>
  <si>
    <t>入学料免除・徴収猶予申請書</t>
    <rPh sb="0" eb="2">
      <t>ニュウガク</t>
    </rPh>
    <rPh sb="2" eb="3">
      <t>リョウ</t>
    </rPh>
    <rPh sb="3" eb="5">
      <t>メンジョ</t>
    </rPh>
    <rPh sb="6" eb="8">
      <t>チョウシュウ</t>
    </rPh>
    <rPh sb="8" eb="10">
      <t>ユウヨ</t>
    </rPh>
    <rPh sb="10" eb="13">
      <t>シンセイショ</t>
    </rPh>
    <phoneticPr fontId="2"/>
  </si>
  <si>
    <t>希望しない</t>
    <rPh sb="0" eb="2">
      <t>キボウ</t>
    </rPh>
    <phoneticPr fontId="2"/>
  </si>
  <si>
    <t>免除のみ希望する</t>
    <rPh sb="4" eb="6">
      <t>キボウ</t>
    </rPh>
    <phoneticPr fontId="2"/>
  </si>
  <si>
    <t>徴収猶予のみ希望する</t>
    <rPh sb="6" eb="8">
      <t>キボウ</t>
    </rPh>
    <phoneticPr fontId="2"/>
  </si>
  <si>
    <t>両方とも希望する</t>
    <rPh sb="4" eb="6">
      <t>キボウ</t>
    </rPh>
    <phoneticPr fontId="2"/>
  </si>
  <si>
    <t>受験番号</t>
    <rPh sb="0" eb="2">
      <t>ジュケン</t>
    </rPh>
    <phoneticPr fontId="2"/>
  </si>
  <si>
    <t>入学料免除等
申請区分</t>
    <rPh sb="0" eb="3">
      <t>ニュウガクリョウ</t>
    </rPh>
    <rPh sb="3" eb="6">
      <t>メンジョトウ</t>
    </rPh>
    <rPh sb="9" eb="11">
      <t>クブン</t>
    </rPh>
    <phoneticPr fontId="2"/>
  </si>
  <si>
    <t>専修学校生_高等</t>
    <rPh sb="0" eb="2">
      <t>センシュウ</t>
    </rPh>
    <rPh sb="2" eb="4">
      <t>ガッコウ</t>
    </rPh>
    <rPh sb="4" eb="5">
      <t>セイ</t>
    </rPh>
    <rPh sb="6" eb="8">
      <t>コウトウ</t>
    </rPh>
    <phoneticPr fontId="1"/>
  </si>
  <si>
    <t>専修学校生_専門</t>
    <rPh sb="0" eb="2">
      <t>センシュウ</t>
    </rPh>
    <rPh sb="2" eb="4">
      <t>ガッコウ</t>
    </rPh>
    <rPh sb="4" eb="5">
      <t>セイ</t>
    </rPh>
    <rPh sb="6" eb="8">
      <t>センモン</t>
    </rPh>
    <phoneticPr fontId="1"/>
  </si>
  <si>
    <t>母子父子理由</t>
    <rPh sb="0" eb="4">
      <t>ボシフシ</t>
    </rPh>
    <rPh sb="4" eb="6">
      <t>リユウ</t>
    </rPh>
    <phoneticPr fontId="2"/>
  </si>
  <si>
    <t>手当理由</t>
    <rPh sb="2" eb="4">
      <t>リユウ</t>
    </rPh>
    <phoneticPr fontId="2"/>
  </si>
  <si>
    <t>給付奨学金に関する書類</t>
    <rPh sb="0" eb="2">
      <t>キュウフ</t>
    </rPh>
    <rPh sb="2" eb="5">
      <t>ショウガクキン</t>
    </rPh>
    <rPh sb="6" eb="7">
      <t>カン</t>
    </rPh>
    <rPh sb="9" eb="11">
      <t>ショルイ</t>
    </rPh>
    <phoneticPr fontId="2"/>
  </si>
  <si>
    <t>授免一括申請</t>
    <rPh sb="0" eb="1">
      <t>ジュ</t>
    </rPh>
    <rPh sb="1" eb="2">
      <t>メン</t>
    </rPh>
    <rPh sb="2" eb="6">
      <t>イッカツシンセイ</t>
    </rPh>
    <phoneticPr fontId="2"/>
  </si>
  <si>
    <t>【世帯の1年間の収入（単位：円）】</t>
    <rPh sb="1" eb="3">
      <t>セタイ</t>
    </rPh>
    <rPh sb="5" eb="7">
      <t>ネンカン</t>
    </rPh>
    <rPh sb="8" eb="10">
      <t>シュウニュウ</t>
    </rPh>
    <rPh sb="11" eb="13">
      <t>タンイ</t>
    </rPh>
    <rPh sb="14" eb="15">
      <t>エン</t>
    </rPh>
    <phoneticPr fontId="2"/>
  </si>
  <si>
    <t>【申請者本人の1年間の給付奨学金の見込み（単位：円）】</t>
    <rPh sb="8" eb="10">
      <t>ネンカン</t>
    </rPh>
    <rPh sb="17" eb="19">
      <t>ミコ</t>
    </rPh>
    <phoneticPr fontId="2"/>
  </si>
  <si>
    <t>Spring研究奨励費、</t>
    <phoneticPr fontId="2"/>
  </si>
  <si>
    <t>（様式4）</t>
    <rPh sb="1" eb="3">
      <t>ヨウシキ</t>
    </rPh>
    <phoneticPr fontId="2"/>
  </si>
  <si>
    <t>提出書類チェック表（様式4）</t>
    <rPh sb="0" eb="2">
      <t>テイシュツ</t>
    </rPh>
    <rPh sb="2" eb="4">
      <t>ショルイ</t>
    </rPh>
    <rPh sb="8" eb="9">
      <t>ヒョウ</t>
    </rPh>
    <phoneticPr fontId="2"/>
  </si>
  <si>
    <t>入学料免除・徴収猶予申請書
（様式1）</t>
    <rPh sb="0" eb="2">
      <t>ニュウガク</t>
    </rPh>
    <rPh sb="2" eb="3">
      <t>リョウ</t>
    </rPh>
    <rPh sb="3" eb="5">
      <t>メンジョ</t>
    </rPh>
    <rPh sb="6" eb="10">
      <t>チョウシュウユウヨ</t>
    </rPh>
    <rPh sb="10" eb="13">
      <t>シンセイショ</t>
    </rPh>
    <phoneticPr fontId="2"/>
  </si>
  <si>
    <t>家庭状況調書（様式2）</t>
    <rPh sb="0" eb="4">
      <t>カテイジョウキョウ</t>
    </rPh>
    <rPh sb="4" eb="6">
      <t>チョウショ</t>
    </rPh>
    <phoneticPr fontId="2"/>
  </si>
  <si>
    <t>家計状況調書（様式3）</t>
    <rPh sb="0" eb="2">
      <t>カケイ</t>
    </rPh>
    <phoneticPr fontId="2"/>
  </si>
  <si>
    <t>学部</t>
    <rPh sb="0" eb="2">
      <t>ガクブ</t>
    </rPh>
    <phoneticPr fontId="2"/>
  </si>
  <si>
    <t>学部</t>
  </si>
  <si>
    <t>MC</t>
    <phoneticPr fontId="2"/>
  </si>
  <si>
    <t>DC</t>
    <phoneticPr fontId="2"/>
  </si>
  <si>
    <t>大規模災害で申請者又は学資負担者が被災しましたか</t>
    <rPh sb="0" eb="5">
      <t>ダイキボサイガイ</t>
    </rPh>
    <rPh sb="6" eb="9">
      <t>シンセイシャ</t>
    </rPh>
    <rPh sb="9" eb="10">
      <t>マタ</t>
    </rPh>
    <rPh sb="11" eb="16">
      <t>ガクシフタンシャ</t>
    </rPh>
    <rPh sb="17" eb="19">
      <t>ヒサイ</t>
    </rPh>
    <phoneticPr fontId="2"/>
  </si>
  <si>
    <t>同一世帯の家族</t>
    <rPh sb="0" eb="4">
      <t>ドウイツセタイ</t>
    </rPh>
    <rPh sb="5" eb="7">
      <t>カゾク</t>
    </rPh>
    <phoneticPr fontId="12"/>
  </si>
  <si>
    <t>種別1</t>
    <rPh sb="0" eb="2">
      <t>シュベツ</t>
    </rPh>
    <phoneticPr fontId="2"/>
  </si>
  <si>
    <t>種別2</t>
    <rPh sb="0" eb="2">
      <t>シュベツ</t>
    </rPh>
    <phoneticPr fontId="2"/>
  </si>
  <si>
    <t>室蘭工業大学</t>
    <rPh sb="0" eb="2">
      <t>ムロラン</t>
    </rPh>
    <rPh sb="2" eb="4">
      <t>コウギョウ</t>
    </rPh>
    <rPh sb="4" eb="6">
      <t>ダイガク</t>
    </rPh>
    <phoneticPr fontId="2"/>
  </si>
  <si>
    <t>室蘭工業大学 MC</t>
    <rPh sb="0" eb="2">
      <t>ムロラン</t>
    </rPh>
    <rPh sb="2" eb="4">
      <t>コウギョウ</t>
    </rPh>
    <rPh sb="4" eb="6">
      <t>ダイガク</t>
    </rPh>
    <phoneticPr fontId="2"/>
  </si>
  <si>
    <t>室蘭工業大学 DC</t>
    <rPh sb="0" eb="2">
      <t>ムロラン</t>
    </rPh>
    <rPh sb="2" eb="4">
      <t>コウギョウ</t>
    </rPh>
    <rPh sb="4" eb="6">
      <t>ダイガク</t>
    </rPh>
    <phoneticPr fontId="2"/>
  </si>
  <si>
    <t>（様式2）</t>
    <rPh sb="1" eb="3">
      <t>ヨウシキ</t>
    </rPh>
    <phoneticPr fontId="2"/>
  </si>
  <si>
    <t>（様式3）</t>
    <rPh sb="1" eb="3">
      <t>ヨウシキ</t>
    </rPh>
    <phoneticPr fontId="2"/>
  </si>
  <si>
    <t>被災状況報告書（様式10）</t>
    <phoneticPr fontId="2"/>
  </si>
  <si>
    <t>単身赴任関係（様式9）</t>
    <phoneticPr fontId="2"/>
  </si>
  <si>
    <t>長期療養関係（様式8）</t>
    <phoneticPr fontId="2"/>
  </si>
  <si>
    <t>無職無収入証明書（様式7）</t>
    <phoneticPr fontId="2"/>
  </si>
  <si>
    <t>退職証明書（様式6）</t>
    <phoneticPr fontId="2"/>
  </si>
  <si>
    <t>給与支払証明書（様式5）</t>
    <phoneticPr fontId="2"/>
  </si>
  <si>
    <t>確定申告書（第1表、第2表、第3表 ※第3表は申告した場合のみ）及び送信票等</t>
    <rPh sb="0" eb="2">
      <t>カクテイ</t>
    </rPh>
    <rPh sb="2" eb="4">
      <t>シンコク</t>
    </rPh>
    <rPh sb="4" eb="5">
      <t>ショ</t>
    </rPh>
    <rPh sb="6" eb="7">
      <t>ダイ</t>
    </rPh>
    <rPh sb="8" eb="9">
      <t>ヒョウ</t>
    </rPh>
    <rPh sb="10" eb="11">
      <t>ダイ</t>
    </rPh>
    <rPh sb="12" eb="13">
      <t>ヒョウ</t>
    </rPh>
    <rPh sb="14" eb="15">
      <t>ダイ</t>
    </rPh>
    <rPh sb="16" eb="17">
      <t>ヒョウ</t>
    </rPh>
    <rPh sb="19" eb="20">
      <t>ダイ</t>
    </rPh>
    <rPh sb="21" eb="22">
      <t>ヒョウ</t>
    </rPh>
    <rPh sb="23" eb="25">
      <t>シンコク</t>
    </rPh>
    <rPh sb="27" eb="29">
      <t>バアイ</t>
    </rPh>
    <rPh sb="32" eb="33">
      <t>オヨ</t>
    </rPh>
    <rPh sb="34" eb="36">
      <t>ソウシン</t>
    </rPh>
    <rPh sb="36" eb="37">
      <t>ヒョウ</t>
    </rPh>
    <rPh sb="37" eb="38">
      <t>トウ</t>
    </rPh>
    <phoneticPr fontId="2"/>
  </si>
  <si>
    <t>長期療養に係る支出</t>
    <rPh sb="0" eb="2">
      <t>チョウキ</t>
    </rPh>
    <rPh sb="2" eb="4">
      <t>リョウヨウ</t>
    </rPh>
    <rPh sb="5" eb="6">
      <t>カカ</t>
    </rPh>
    <rPh sb="7" eb="9">
      <t>シシュツ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</si>
</sst>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5">
    <font>
      <sz val="11"/>
      <color theme="1"/>
      <name val="游ゴシック"/>
      <family val="2"/>
      <charset val="128"/>
      <scheme val="minor"/>
    </font>
    <font>
      <sz val="10"/>
      <color theme="1"/>
      <name val="ＭＳ Ｐゴシック"/>
      <family val="2"/>
      <charset val="128"/>
    </font>
    <font>
      <sz val="6"/>
      <name val="游ゴシック"/>
      <family val="2"/>
      <charset val="128"/>
      <scheme val="minor"/>
    </font>
    <font>
      <b/>
      <sz val="11"/>
      <color theme="1"/>
      <name val="ＭＳ 明朝"/>
      <family val="1"/>
      <charset val="128"/>
    </font>
    <font>
      <b/>
      <sz val="12"/>
      <color theme="1"/>
      <name val="ＭＳ 明朝"/>
      <family val="1"/>
      <charset val="128"/>
    </font>
    <font>
      <sz val="11"/>
      <color theme="1"/>
      <name val="ＭＳ 明朝"/>
      <family val="1"/>
      <charset val="128"/>
    </font>
    <font>
      <sz val="12"/>
      <color theme="1"/>
      <name val="ＭＳ 明朝"/>
      <family val="1"/>
      <charset val="128"/>
    </font>
    <font>
      <b/>
      <sz val="22"/>
      <color theme="1"/>
      <name val="ＭＳ 明朝"/>
      <family val="1"/>
      <charset val="128"/>
    </font>
    <font>
      <sz val="9"/>
      <color theme="1"/>
      <name val="ＭＳ 明朝"/>
      <family val="1"/>
      <charset val="128"/>
    </font>
    <font>
      <sz val="11"/>
      <color theme="1"/>
      <name val="游ゴシック"/>
      <family val="2"/>
      <charset val="128"/>
      <scheme val="minor"/>
    </font>
    <font>
      <sz val="10"/>
      <color indexed="37"/>
      <name val="MS P ゴシック"/>
      <family val="3"/>
      <charset val="128"/>
    </font>
    <font>
      <b/>
      <sz val="10"/>
      <color indexed="39"/>
      <name val="MS P ゴシック"/>
      <family val="3"/>
      <charset val="128"/>
    </font>
    <font>
      <sz val="6"/>
      <name val="ＭＳ Ｐゴシック"/>
      <family val="2"/>
      <charset val="128"/>
    </font>
    <font>
      <sz val="9"/>
      <color theme="0"/>
      <name val="ＭＳ 明朝"/>
      <family val="1"/>
      <charset val="128"/>
    </font>
    <font>
      <sz val="10"/>
      <color theme="1"/>
      <name val="ＭＳ 明朝"/>
      <family val="1"/>
      <charset val="128"/>
    </font>
    <font>
      <b/>
      <sz val="11"/>
      <color rgb="FFC00000"/>
      <name val="ＭＳ 明朝"/>
      <family val="1"/>
      <charset val="128"/>
    </font>
    <font>
      <sz val="9"/>
      <color theme="1"/>
      <name val="ＭＳ Ｐゴシック"/>
      <family val="3"/>
      <charset val="128"/>
    </font>
    <font>
      <b/>
      <sz val="10"/>
      <color indexed="81"/>
      <name val="MS P ゴシック"/>
      <family val="3"/>
      <charset val="128"/>
    </font>
    <font>
      <sz val="11"/>
      <color rgb="FFC00000"/>
      <name val="ＭＳ 明朝"/>
      <family val="1"/>
      <charset val="128"/>
    </font>
    <font>
      <sz val="9"/>
      <name val="ＭＳ 明朝"/>
      <family val="1"/>
      <charset val="128"/>
    </font>
    <font>
      <sz val="11"/>
      <name val="ＭＳ 明朝"/>
      <family val="1"/>
      <charset val="128"/>
    </font>
    <font>
      <i/>
      <sz val="11"/>
      <color theme="1"/>
      <name val="ＭＳ 明朝"/>
      <family val="1"/>
      <charset val="128"/>
    </font>
    <font>
      <b/>
      <sz val="16"/>
      <color theme="1"/>
      <name val="ＭＳ 明朝"/>
      <family val="1"/>
      <charset val="128"/>
    </font>
    <font>
      <sz val="11"/>
      <name val="游ゴシック"/>
      <family val="3"/>
      <charset val="128"/>
      <scheme val="minor"/>
    </font>
    <font>
      <b/>
      <sz val="11"/>
      <color rgb="FF0070C0"/>
      <name val="ＭＳ 明朝"/>
      <family val="1"/>
      <charset val="128"/>
    </font>
  </fonts>
  <fills count="7">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dotted">
        <color indexed="64"/>
      </bottom>
      <diagonal/>
    </border>
    <border>
      <left style="thin">
        <color indexed="64"/>
      </left>
      <right style="medium">
        <color auto="1"/>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auto="1"/>
      </right>
      <top style="dotted">
        <color indexed="64"/>
      </top>
      <bottom style="dotted">
        <color indexed="64"/>
      </bottom>
      <diagonal/>
    </border>
    <border>
      <left style="thin">
        <color indexed="64"/>
      </left>
      <right style="thin">
        <color indexed="64"/>
      </right>
      <top style="dotted">
        <color indexed="64"/>
      </top>
      <bottom style="thin">
        <color auto="1"/>
      </bottom>
      <diagonal/>
    </border>
    <border>
      <left style="thin">
        <color indexed="64"/>
      </left>
      <right style="medium">
        <color auto="1"/>
      </right>
      <top style="dotted">
        <color indexed="64"/>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dotted">
        <color indexed="64"/>
      </top>
      <bottom style="dotted">
        <color indexed="64"/>
      </bottom>
      <diagonal style="hair">
        <color indexed="64"/>
      </diagonal>
    </border>
    <border diagonalUp="1">
      <left/>
      <right/>
      <top style="dotted">
        <color indexed="64"/>
      </top>
      <bottom style="dotted">
        <color indexed="64"/>
      </bottom>
      <diagonal style="hair">
        <color indexed="64"/>
      </diagonal>
    </border>
    <border diagonalUp="1">
      <left/>
      <right style="thin">
        <color indexed="64"/>
      </right>
      <top style="dotted">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auto="1"/>
      </left>
      <right style="thin">
        <color auto="1"/>
      </right>
      <top style="thin">
        <color auto="1"/>
      </top>
      <bottom/>
      <diagonal/>
    </border>
    <border>
      <left style="thin">
        <color indexed="64"/>
      </left>
      <right style="thin">
        <color indexed="64"/>
      </right>
      <top style="thin">
        <color indexed="64"/>
      </top>
      <bottom style="dashed">
        <color indexed="64"/>
      </bottom>
      <diagonal/>
    </border>
    <border>
      <left style="thin">
        <color indexed="64"/>
      </left>
      <right style="medium">
        <color auto="1"/>
      </right>
      <top style="thin">
        <color indexed="64"/>
      </top>
      <bottom style="dashed">
        <color indexed="64"/>
      </bottom>
      <diagonal/>
    </border>
    <border>
      <left style="thin">
        <color indexed="64"/>
      </left>
      <right style="thin">
        <color indexed="64"/>
      </right>
      <top style="dashed">
        <color indexed="64"/>
      </top>
      <bottom style="thin">
        <color auto="1"/>
      </bottom>
      <diagonal/>
    </border>
    <border>
      <left style="thin">
        <color indexed="64"/>
      </left>
      <right style="medium">
        <color auto="1"/>
      </right>
      <top style="dashed">
        <color indexed="64"/>
      </top>
      <bottom style="thin">
        <color auto="1"/>
      </bottom>
      <diagonal/>
    </border>
    <border>
      <left style="thin">
        <color indexed="64"/>
      </left>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9" fillId="0" borderId="0" applyFont="0" applyFill="0" applyBorder="0" applyAlignment="0" applyProtection="0">
      <alignment vertical="center"/>
    </xf>
    <xf numFmtId="0" fontId="1" fillId="0" borderId="0">
      <alignment vertical="center"/>
    </xf>
  </cellStyleXfs>
  <cellXfs count="233">
    <xf numFmtId="0" fontId="0" fillId="0" borderId="0" xfId="0">
      <alignment vertical="center"/>
    </xf>
    <xf numFmtId="0" fontId="4" fillId="0" borderId="0" xfId="0" applyFont="1">
      <alignment vertical="center"/>
    </xf>
    <xf numFmtId="0" fontId="8" fillId="0" borderId="1" xfId="0" applyFont="1" applyBorder="1" applyAlignment="1">
      <alignment vertical="center" wrapText="1"/>
    </xf>
    <xf numFmtId="0" fontId="8" fillId="0" borderId="0" xfId="0" applyFont="1">
      <alignment vertical="center"/>
    </xf>
    <xf numFmtId="0" fontId="8" fillId="0" borderId="1" xfId="0" applyFont="1" applyBorder="1">
      <alignment vertical="center"/>
    </xf>
    <xf numFmtId="0" fontId="13" fillId="2" borderId="1" xfId="0" applyFont="1" applyFill="1" applyBorder="1" applyAlignment="1">
      <alignment horizontal="center" vertical="center"/>
    </xf>
    <xf numFmtId="0" fontId="5" fillId="3" borderId="15" xfId="0" applyFont="1" applyFill="1" applyBorder="1" applyAlignment="1" applyProtection="1">
      <alignment horizontal="center" vertical="center"/>
      <protection locked="0"/>
    </xf>
    <xf numFmtId="0" fontId="5" fillId="3" borderId="18"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wrapText="1"/>
      <protection locked="0"/>
    </xf>
    <xf numFmtId="0" fontId="5" fillId="3" borderId="13" xfId="0" applyFont="1" applyFill="1" applyBorder="1" applyAlignment="1" applyProtection="1">
      <alignment vertical="center" wrapText="1"/>
      <protection locked="0"/>
    </xf>
    <xf numFmtId="0" fontId="5" fillId="3" borderId="1" xfId="0" applyFont="1" applyFill="1" applyBorder="1" applyProtection="1">
      <alignment vertical="center"/>
      <protection locked="0"/>
    </xf>
    <xf numFmtId="38" fontId="5" fillId="3" borderId="1" xfId="1" applyFont="1" applyFill="1" applyBorder="1" applyAlignment="1" applyProtection="1">
      <alignment horizontal="center" vertical="center"/>
      <protection locked="0"/>
    </xf>
    <xf numFmtId="38" fontId="5" fillId="3" borderId="1" xfId="1" applyFont="1" applyFill="1" applyBorder="1" applyProtection="1">
      <alignment vertical="center"/>
      <protection locked="0"/>
    </xf>
    <xf numFmtId="0" fontId="16" fillId="0" borderId="1" xfId="0" applyFont="1" applyBorder="1">
      <alignment vertical="center"/>
    </xf>
    <xf numFmtId="0" fontId="16" fillId="0" borderId="0" xfId="0" applyFont="1">
      <alignment vertical="center"/>
    </xf>
    <xf numFmtId="38" fontId="16" fillId="0" borderId="1" xfId="0" applyNumberFormat="1" applyFont="1" applyBorder="1">
      <alignment vertical="center"/>
    </xf>
    <xf numFmtId="38" fontId="5" fillId="3" borderId="1" xfId="1" applyFont="1" applyFill="1" applyBorder="1" applyAlignment="1" applyProtection="1">
      <alignment vertical="center" shrinkToFit="1"/>
      <protection locked="0"/>
    </xf>
    <xf numFmtId="38" fontId="5" fillId="3" borderId="1" xfId="1" applyFont="1" applyFill="1" applyBorder="1" applyAlignment="1" applyProtection="1">
      <alignment vertical="center"/>
      <protection locked="0"/>
    </xf>
    <xf numFmtId="38" fontId="16" fillId="4" borderId="57" xfId="0" applyNumberFormat="1" applyFont="1" applyFill="1" applyBorder="1">
      <alignment vertical="center"/>
    </xf>
    <xf numFmtId="0" fontId="16" fillId="5" borderId="1" xfId="0" applyFont="1" applyFill="1" applyBorder="1">
      <alignment vertical="center"/>
    </xf>
    <xf numFmtId="38" fontId="16" fillId="5" borderId="1" xfId="0" applyNumberFormat="1" applyFont="1" applyFill="1" applyBorder="1" applyAlignment="1">
      <alignment horizontal="center" vertical="center"/>
    </xf>
    <xf numFmtId="0" fontId="16" fillId="5" borderId="1" xfId="0" applyFont="1" applyFill="1" applyBorder="1" applyAlignment="1">
      <alignment horizontal="center" vertical="center"/>
    </xf>
    <xf numFmtId="0" fontId="19" fillId="6" borderId="1" xfId="0" applyFont="1" applyFill="1" applyBorder="1">
      <alignment vertical="center"/>
    </xf>
    <xf numFmtId="176" fontId="19" fillId="6" borderId="1" xfId="0" applyNumberFormat="1" applyFont="1" applyFill="1" applyBorder="1">
      <alignment vertical="center"/>
    </xf>
    <xf numFmtId="176" fontId="19" fillId="6" borderId="57" xfId="0" applyNumberFormat="1" applyFont="1" applyFill="1" applyBorder="1">
      <alignment vertical="center"/>
    </xf>
    <xf numFmtId="0" fontId="19" fillId="0" borderId="1" xfId="0" applyFont="1" applyBorder="1">
      <alignment vertical="center"/>
    </xf>
    <xf numFmtId="0" fontId="5" fillId="0" borderId="0" xfId="0" applyFont="1">
      <alignment vertical="center"/>
    </xf>
    <xf numFmtId="0" fontId="4" fillId="0" borderId="0" xfId="0" applyFont="1" applyAlignment="1">
      <alignment horizontal="right" vertical="center"/>
    </xf>
    <xf numFmtId="176" fontId="6" fillId="0" borderId="0" xfId="0" applyNumberFormat="1" applyFont="1" applyAlignment="1">
      <alignment horizontal="right" vertical="center"/>
    </xf>
    <xf numFmtId="0" fontId="5" fillId="0" borderId="0" xfId="0" applyFont="1" applyAlignment="1">
      <alignment horizontal="center" vertical="center"/>
    </xf>
    <xf numFmtId="0" fontId="8"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center" vertical="center" wrapText="1"/>
    </xf>
    <xf numFmtId="0" fontId="8" fillId="0" borderId="3" xfId="0" applyFont="1" applyBorder="1" applyAlignment="1">
      <alignment horizontal="center"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7" fillId="0" borderId="0" xfId="0" applyFont="1" applyAlignment="1">
      <alignment vertical="center" wrapText="1"/>
    </xf>
    <xf numFmtId="0" fontId="5" fillId="0" borderId="2" xfId="0" applyFont="1" applyBorder="1" applyAlignment="1">
      <alignment horizontal="right" vertical="center"/>
    </xf>
    <xf numFmtId="0" fontId="3" fillId="0" borderId="0" xfId="0" applyFont="1">
      <alignment vertical="center"/>
    </xf>
    <xf numFmtId="0" fontId="5" fillId="0" borderId="1" xfId="0" applyFont="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vertical="center" wrapText="1"/>
    </xf>
    <xf numFmtId="0" fontId="5" fillId="0" borderId="55" xfId="0" applyFont="1" applyBorder="1">
      <alignment vertical="center"/>
    </xf>
    <xf numFmtId="0" fontId="5" fillId="0" borderId="56" xfId="0" applyFont="1" applyBorder="1">
      <alignment vertical="center"/>
    </xf>
    <xf numFmtId="0" fontId="5" fillId="0" borderId="1" xfId="0" applyFont="1" applyBorder="1" applyAlignment="1">
      <alignment horizontal="center" vertical="center" shrinkToFit="1"/>
    </xf>
    <xf numFmtId="0" fontId="5" fillId="0" borderId="1" xfId="0" applyFont="1" applyBorder="1" applyAlignment="1">
      <alignment horizontal="center" vertical="center" wrapText="1" shrinkToFit="1"/>
    </xf>
    <xf numFmtId="0" fontId="5" fillId="0" borderId="0" xfId="0" applyFont="1" applyAlignment="1">
      <alignment horizontal="center" vertical="center" shrinkToFit="1"/>
    </xf>
    <xf numFmtId="0" fontId="20" fillId="0" borderId="0" xfId="0" applyFont="1">
      <alignment vertical="center"/>
    </xf>
    <xf numFmtId="0" fontId="5" fillId="0" borderId="35"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18" fillId="0" borderId="0" xfId="0" applyFont="1">
      <alignment vertical="center"/>
    </xf>
    <xf numFmtId="14" fontId="8" fillId="0" borderId="0" xfId="0" applyNumberFormat="1" applyFont="1">
      <alignment vertical="center"/>
    </xf>
    <xf numFmtId="0" fontId="5" fillId="3" borderId="63"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0" borderId="2" xfId="0" applyFont="1" applyBorder="1" applyAlignment="1">
      <alignment horizontal="center" vertical="center"/>
    </xf>
    <xf numFmtId="0" fontId="5" fillId="3" borderId="35" xfId="0" applyFont="1" applyFill="1" applyBorder="1" applyAlignment="1" applyProtection="1">
      <alignment horizontal="center" vertical="center"/>
      <protection locked="0"/>
    </xf>
    <xf numFmtId="0" fontId="5" fillId="0" borderId="0" xfId="0" applyFont="1" applyAlignment="1">
      <alignment horizontal="right" vertical="center"/>
    </xf>
    <xf numFmtId="0" fontId="23" fillId="0" borderId="0" xfId="0" applyFont="1">
      <alignment vertical="center"/>
    </xf>
    <xf numFmtId="0" fontId="23" fillId="0" borderId="0" xfId="0" applyFont="1" applyAlignment="1">
      <alignment vertical="top"/>
    </xf>
    <xf numFmtId="0" fontId="24" fillId="0" borderId="0" xfId="0" applyFont="1" applyAlignment="1" applyProtection="1">
      <alignment horizontal="right" vertical="center"/>
      <protection locked="0"/>
    </xf>
    <xf numFmtId="0" fontId="22" fillId="0" borderId="0" xfId="0" applyFont="1" applyAlignment="1">
      <alignment horizontal="center" vertical="center" wrapText="1"/>
    </xf>
    <xf numFmtId="0" fontId="4" fillId="0" borderId="0" xfId="0" applyFont="1" applyAlignment="1">
      <alignment horizontal="right" vertical="center"/>
    </xf>
    <xf numFmtId="0" fontId="5"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3" borderId="2" xfId="0" applyFont="1" applyFill="1" applyBorder="1" applyAlignment="1" applyProtection="1">
      <alignment horizontal="left" vertical="center" indent="1"/>
      <protection locked="0"/>
    </xf>
    <xf numFmtId="0" fontId="5" fillId="3" borderId="3" xfId="0" applyFont="1" applyFill="1" applyBorder="1" applyAlignment="1" applyProtection="1">
      <alignment horizontal="left" vertical="center" indent="1"/>
      <protection locked="0"/>
    </xf>
    <xf numFmtId="0" fontId="5" fillId="3" borderId="4" xfId="0" applyFont="1" applyFill="1" applyBorder="1" applyAlignment="1" applyProtection="1">
      <alignment horizontal="left" vertical="center" indent="1"/>
      <protection locked="0"/>
    </xf>
    <xf numFmtId="0" fontId="7" fillId="0" borderId="0" xfId="0" applyFont="1" applyAlignment="1">
      <alignment horizontal="center" vertical="center" wrapText="1"/>
    </xf>
    <xf numFmtId="0" fontId="5" fillId="3" borderId="2" xfId="0" applyFont="1" applyFill="1" applyBorder="1" applyAlignment="1" applyProtection="1">
      <alignment horizontal="right" vertical="center"/>
      <protection locked="0"/>
    </xf>
    <xf numFmtId="0" fontId="5" fillId="3" borderId="3" xfId="0" applyFont="1" applyFill="1" applyBorder="1" applyAlignment="1" applyProtection="1">
      <alignment horizontal="right" vertical="center"/>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5" fillId="0" borderId="64" xfId="0" applyFont="1" applyBorder="1">
      <alignment vertical="center"/>
    </xf>
    <xf numFmtId="0" fontId="5" fillId="0" borderId="65" xfId="0" applyFont="1" applyBorder="1">
      <alignment vertical="center"/>
    </xf>
    <xf numFmtId="0" fontId="5" fillId="0" borderId="66" xfId="0" applyFont="1" applyBorder="1">
      <alignment vertical="center"/>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5" fillId="3" borderId="2" xfId="0" applyFont="1" applyFill="1" applyBorder="1" applyAlignment="1" applyProtection="1">
      <alignment vertical="center" wrapText="1"/>
      <protection locked="0"/>
    </xf>
    <xf numFmtId="0" fontId="5" fillId="3" borderId="3" xfId="0" applyFont="1" applyFill="1" applyBorder="1" applyAlignment="1" applyProtection="1">
      <alignment vertical="center" wrapText="1"/>
      <protection locked="0"/>
    </xf>
    <xf numFmtId="0" fontId="5" fillId="3" borderId="4" xfId="0" applyFont="1" applyFill="1" applyBorder="1" applyAlignment="1" applyProtection="1">
      <alignment vertical="center" wrapText="1"/>
      <protection locked="0"/>
    </xf>
    <xf numFmtId="176" fontId="6" fillId="3" borderId="0" xfId="0" applyNumberFormat="1" applyFont="1" applyFill="1" applyAlignment="1" applyProtection="1">
      <alignment horizontal="right" vertical="center"/>
      <protection locked="0"/>
    </xf>
    <xf numFmtId="0" fontId="5" fillId="0" borderId="2" xfId="0" applyFont="1" applyBorder="1" applyAlignment="1">
      <alignment horizontal="distributed" vertical="center" wrapText="1" indent="2"/>
    </xf>
    <xf numFmtId="0" fontId="5" fillId="0" borderId="4" xfId="0" applyFont="1" applyBorder="1" applyAlignment="1">
      <alignment horizontal="distributed" vertical="center" wrapText="1" indent="2"/>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18" fillId="0" borderId="1" xfId="0" applyFont="1" applyBorder="1" applyAlignment="1">
      <alignment vertical="center" wrapText="1"/>
    </xf>
    <xf numFmtId="0" fontId="21" fillId="0" borderId="23" xfId="0" applyFont="1" applyBorder="1" applyAlignment="1">
      <alignment vertical="center" wrapText="1"/>
    </xf>
    <xf numFmtId="0" fontId="21" fillId="0" borderId="0" xfId="0" applyFont="1"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5" fillId="3" borderId="2" xfId="0" applyFont="1" applyFill="1" applyBorder="1" applyProtection="1">
      <alignment vertical="center"/>
      <protection locked="0"/>
    </xf>
    <xf numFmtId="0" fontId="5" fillId="3" borderId="4" xfId="0" applyFont="1" applyFill="1" applyBorder="1" applyProtection="1">
      <alignment vertical="center"/>
      <protection locked="0"/>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8"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14" xfId="0" applyFont="1" applyBorder="1" applyAlignment="1">
      <alignment vertical="center" wrapText="1"/>
    </xf>
    <xf numFmtId="0" fontId="0" fillId="0" borderId="14" xfId="0" applyBorder="1" applyAlignment="1">
      <alignment vertical="center" wrapText="1"/>
    </xf>
    <xf numFmtId="0" fontId="5" fillId="0" borderId="16" xfId="0" applyFont="1" applyBorder="1">
      <alignment vertical="center"/>
    </xf>
    <xf numFmtId="0" fontId="0" fillId="0" borderId="16" xfId="0" applyBorder="1">
      <alignment vertical="center"/>
    </xf>
    <xf numFmtId="0" fontId="0" fillId="0" borderId="17" xfId="0" applyBorder="1">
      <alignment vertical="center"/>
    </xf>
    <xf numFmtId="0" fontId="15" fillId="0" borderId="21"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2" xfId="0" applyFont="1" applyBorder="1" applyAlignment="1">
      <alignment horizontal="center" vertical="center" wrapText="1"/>
    </xf>
    <xf numFmtId="0" fontId="5" fillId="0" borderId="19" xfId="0" applyFont="1" applyBorder="1">
      <alignment vertical="center"/>
    </xf>
    <xf numFmtId="0" fontId="0" fillId="0" borderId="19" xfId="0" applyBorder="1">
      <alignment vertical="center"/>
    </xf>
    <xf numFmtId="0" fontId="0" fillId="0" borderId="20" xfId="0" applyBorder="1">
      <alignment vertical="center"/>
    </xf>
    <xf numFmtId="0" fontId="5" fillId="3" borderId="3"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shrinkToFit="1"/>
      <protection locked="0"/>
    </xf>
    <xf numFmtId="0" fontId="5" fillId="0" borderId="9"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3" xfId="0" applyFont="1" applyBorder="1" applyAlignment="1">
      <alignment horizontal="center" vertical="center" textRotation="255"/>
    </xf>
    <xf numFmtId="0" fontId="5" fillId="0" borderId="24"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9"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21" xfId="0" applyFont="1" applyBorder="1" applyAlignment="1">
      <alignment horizontal="center" vertical="center" textRotation="255" wrapText="1"/>
    </xf>
    <xf numFmtId="0" fontId="5" fillId="0" borderId="22" xfId="0" applyFont="1" applyBorder="1" applyAlignment="1">
      <alignment horizontal="center" vertical="center" textRotation="255" wrapText="1"/>
    </xf>
    <xf numFmtId="0" fontId="5" fillId="0" borderId="2" xfId="0" applyFont="1" applyBorder="1">
      <alignment vertical="center"/>
    </xf>
    <xf numFmtId="0" fontId="5" fillId="0" borderId="4" xfId="0" applyFont="1" applyBorder="1">
      <alignment vertical="center"/>
    </xf>
    <xf numFmtId="0" fontId="5" fillId="3" borderId="12" xfId="0" applyFont="1" applyFill="1" applyBorder="1" applyAlignment="1" applyProtection="1">
      <alignment vertical="center" wrapText="1"/>
      <protection locked="0"/>
    </xf>
    <xf numFmtId="0" fontId="5" fillId="0" borderId="25" xfId="0" applyFont="1" applyBorder="1" applyAlignment="1">
      <alignment vertical="center" wrapText="1"/>
    </xf>
    <xf numFmtId="0" fontId="5" fillId="0" borderId="3" xfId="0" applyFont="1" applyBorder="1" applyAlignment="1">
      <alignment vertical="center" wrapText="1"/>
    </xf>
    <xf numFmtId="0" fontId="5" fillId="0" borderId="26" xfId="0" applyFont="1" applyBorder="1" applyAlignment="1">
      <alignment vertical="center" wrapText="1"/>
    </xf>
    <xf numFmtId="0" fontId="5" fillId="0" borderId="3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38" fontId="5" fillId="0" borderId="54" xfId="1" applyFont="1" applyFill="1" applyBorder="1" applyAlignment="1" applyProtection="1">
      <alignment vertical="center"/>
      <protection locked="0"/>
    </xf>
    <xf numFmtId="38" fontId="5" fillId="0" borderId="55" xfId="1" applyFont="1" applyFill="1" applyBorder="1" applyAlignment="1" applyProtection="1">
      <alignment vertical="center"/>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center" vertical="center" textRotation="255" shrinkToFit="1"/>
    </xf>
    <xf numFmtId="0" fontId="5" fillId="0" borderId="3" xfId="0" applyFont="1" applyBorder="1" applyAlignment="1">
      <alignment horizontal="center" vertical="center" shrinkToFit="1"/>
    </xf>
    <xf numFmtId="0" fontId="5" fillId="0" borderId="45"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5" fillId="0" borderId="49" xfId="0" applyFont="1" applyBorder="1" applyAlignment="1" applyProtection="1">
      <alignment horizontal="center" vertical="center"/>
      <protection locked="0"/>
    </xf>
    <xf numFmtId="0" fontId="5" fillId="0" borderId="50" xfId="0" applyFont="1" applyBorder="1" applyAlignment="1" applyProtection="1">
      <alignment horizontal="center" vertical="center"/>
      <protection locked="0"/>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 xfId="0" applyFont="1" applyBorder="1">
      <alignment vertical="center"/>
    </xf>
    <xf numFmtId="0" fontId="5" fillId="3" borderId="1" xfId="0" applyFont="1" applyFill="1" applyBorder="1" applyAlignment="1" applyProtection="1">
      <alignment horizontal="center" vertical="center"/>
      <protection locked="0"/>
    </xf>
    <xf numFmtId="0" fontId="18" fillId="0" borderId="1" xfId="0" applyFont="1" applyBorder="1" applyAlignment="1">
      <alignment vertical="center" shrinkToFit="1"/>
    </xf>
    <xf numFmtId="0" fontId="5" fillId="3" borderId="1" xfId="0" applyFont="1" applyFill="1" applyBorder="1" applyAlignment="1" applyProtection="1">
      <alignment vertical="center" wrapText="1"/>
      <protection locked="0"/>
    </xf>
    <xf numFmtId="0" fontId="5" fillId="3" borderId="29" xfId="0" applyFont="1" applyFill="1" applyBorder="1" applyAlignment="1" applyProtection="1">
      <alignment vertical="center" wrapText="1"/>
      <protection locked="0"/>
    </xf>
    <xf numFmtId="0" fontId="5" fillId="3" borderId="39" xfId="0" applyFont="1" applyFill="1" applyBorder="1" applyProtection="1">
      <alignment vertical="center"/>
      <protection locked="0"/>
    </xf>
    <xf numFmtId="0" fontId="5" fillId="3" borderId="40" xfId="0" applyFont="1" applyFill="1" applyBorder="1" applyProtection="1">
      <alignment vertical="center"/>
      <protection locked="0"/>
    </xf>
    <xf numFmtId="0" fontId="5" fillId="3" borderId="41" xfId="0" applyFont="1" applyFill="1" applyBorder="1" applyProtection="1">
      <alignment vertical="center"/>
      <protection locked="0"/>
    </xf>
    <xf numFmtId="0" fontId="7" fillId="0" borderId="0" xfId="0" applyFont="1" applyAlignment="1">
      <alignment horizontal="center" vertical="center"/>
    </xf>
    <xf numFmtId="0" fontId="7" fillId="0" borderId="27" xfId="0" applyFont="1" applyBorder="1" applyAlignment="1">
      <alignment horizontal="center" vertical="center"/>
    </xf>
    <xf numFmtId="0" fontId="5" fillId="0" borderId="31" xfId="0" applyFont="1" applyBorder="1" applyAlignment="1">
      <alignment vertical="center" wrapText="1"/>
    </xf>
    <xf numFmtId="0" fontId="5" fillId="3" borderId="31" xfId="0" applyFont="1" applyFill="1" applyBorder="1" applyAlignment="1" applyProtection="1">
      <alignment horizontal="center" vertical="center"/>
      <protection locked="0"/>
    </xf>
    <xf numFmtId="0" fontId="18" fillId="0" borderId="31" xfId="0" applyFont="1" applyBorder="1" applyAlignment="1">
      <alignment vertical="center" shrinkToFit="1"/>
    </xf>
    <xf numFmtId="0" fontId="5" fillId="3" borderId="31" xfId="0" applyFont="1" applyFill="1" applyBorder="1" applyAlignment="1" applyProtection="1">
      <alignment vertical="center" wrapText="1"/>
      <protection locked="0"/>
    </xf>
    <xf numFmtId="0" fontId="5" fillId="3" borderId="32" xfId="0" applyFont="1" applyFill="1" applyBorder="1" applyAlignment="1" applyProtection="1">
      <alignment vertical="center" wrapText="1"/>
      <protection locked="0"/>
    </xf>
    <xf numFmtId="0" fontId="5" fillId="0" borderId="42" xfId="0" applyFont="1" applyBorder="1">
      <alignment vertical="center"/>
    </xf>
    <xf numFmtId="0" fontId="5" fillId="0" borderId="43" xfId="0" applyFont="1" applyBorder="1">
      <alignment vertical="center"/>
    </xf>
    <xf numFmtId="0" fontId="5" fillId="0" borderId="44" xfId="0" applyFont="1" applyBorder="1">
      <alignment vertical="center"/>
    </xf>
    <xf numFmtId="0" fontId="5" fillId="0" borderId="59" xfId="0" applyFont="1" applyBorder="1" applyAlignment="1">
      <alignment vertical="center" wrapText="1"/>
    </xf>
    <xf numFmtId="0" fontId="5" fillId="3" borderId="59" xfId="0" applyFont="1" applyFill="1" applyBorder="1" applyAlignment="1" applyProtection="1">
      <alignment horizontal="center" vertical="center"/>
      <protection locked="0"/>
    </xf>
    <xf numFmtId="0" fontId="18" fillId="0" borderId="59" xfId="0" applyFont="1" applyBorder="1" applyAlignment="1">
      <alignment vertical="center" shrinkToFit="1"/>
    </xf>
    <xf numFmtId="0" fontId="5" fillId="3" borderId="59" xfId="0" applyFont="1" applyFill="1" applyBorder="1" applyAlignment="1" applyProtection="1">
      <alignment vertical="center" wrapText="1"/>
      <protection locked="0"/>
    </xf>
    <xf numFmtId="0" fontId="5" fillId="3" borderId="60" xfId="0" applyFont="1" applyFill="1" applyBorder="1" applyAlignment="1" applyProtection="1">
      <alignment vertical="center" wrapText="1"/>
      <protection locked="0"/>
    </xf>
    <xf numFmtId="0" fontId="5" fillId="0" borderId="61" xfId="0" applyFont="1" applyBorder="1" applyAlignment="1">
      <alignment horizontal="right" vertical="center" wrapText="1"/>
    </xf>
    <xf numFmtId="0" fontId="5" fillId="3" borderId="61" xfId="0" applyFont="1" applyFill="1" applyBorder="1" applyAlignment="1" applyProtection="1">
      <alignment horizontal="center" vertical="center"/>
      <protection locked="0"/>
    </xf>
    <xf numFmtId="0" fontId="18" fillId="0" borderId="61" xfId="0" applyFont="1" applyBorder="1" applyAlignment="1">
      <alignment vertical="center" shrinkToFit="1"/>
    </xf>
    <xf numFmtId="0" fontId="5" fillId="3" borderId="61" xfId="0" applyFont="1" applyFill="1" applyBorder="1" applyAlignment="1" applyProtection="1">
      <alignment vertical="center" wrapText="1"/>
      <protection locked="0"/>
    </xf>
    <xf numFmtId="0" fontId="5" fillId="3" borderId="62" xfId="0" applyFont="1" applyFill="1" applyBorder="1" applyAlignment="1" applyProtection="1">
      <alignment vertical="center" wrapText="1"/>
      <protection locked="0"/>
    </xf>
    <xf numFmtId="0" fontId="5" fillId="0" borderId="33" xfId="0" applyFont="1" applyBorder="1" applyAlignment="1">
      <alignment vertical="center" wrapText="1"/>
    </xf>
    <xf numFmtId="0" fontId="5" fillId="3" borderId="33" xfId="0" applyFont="1" applyFill="1" applyBorder="1" applyAlignment="1" applyProtection="1">
      <alignment horizontal="center" vertical="center"/>
      <protection locked="0"/>
    </xf>
    <xf numFmtId="0" fontId="18" fillId="0" borderId="33" xfId="0" applyFont="1" applyBorder="1" applyAlignment="1">
      <alignment vertical="center" shrinkToFit="1"/>
    </xf>
    <xf numFmtId="0" fontId="5" fillId="3" borderId="33" xfId="0" applyFont="1" applyFill="1" applyBorder="1" applyAlignment="1" applyProtection="1">
      <alignment vertical="center" wrapText="1"/>
      <protection locked="0"/>
    </xf>
    <xf numFmtId="0" fontId="5" fillId="3" borderId="34" xfId="0" applyFont="1" applyFill="1" applyBorder="1" applyAlignment="1" applyProtection="1">
      <alignment vertical="center" wrapText="1"/>
      <protection locked="0"/>
    </xf>
    <xf numFmtId="0" fontId="5" fillId="0" borderId="37" xfId="0" applyFont="1" applyBorder="1" applyAlignment="1">
      <alignment horizontal="right" vertical="center" wrapText="1"/>
    </xf>
    <xf numFmtId="0" fontId="5" fillId="3" borderId="37" xfId="0" applyFont="1" applyFill="1" applyBorder="1" applyAlignment="1" applyProtection="1">
      <alignment horizontal="center" vertical="center"/>
      <protection locked="0"/>
    </xf>
    <xf numFmtId="0" fontId="18" fillId="0" borderId="37" xfId="0" applyFont="1" applyBorder="1" applyAlignment="1">
      <alignment vertical="center" shrinkToFit="1"/>
    </xf>
    <xf numFmtId="0" fontId="5" fillId="3" borderId="37" xfId="0" applyFont="1" applyFill="1" applyBorder="1" applyAlignment="1" applyProtection="1">
      <alignment vertical="center" wrapText="1"/>
      <protection locked="0"/>
    </xf>
    <xf numFmtId="0" fontId="5" fillId="3" borderId="38" xfId="0" applyFont="1" applyFill="1" applyBorder="1" applyAlignment="1" applyProtection="1">
      <alignment vertical="center" wrapText="1"/>
      <protection locked="0"/>
    </xf>
    <xf numFmtId="0" fontId="5" fillId="0" borderId="35" xfId="0" applyFont="1" applyBorder="1" applyAlignment="1">
      <alignment horizontal="right" vertical="center" wrapText="1"/>
    </xf>
    <xf numFmtId="0" fontId="5" fillId="3" borderId="35" xfId="0" applyFont="1" applyFill="1" applyBorder="1" applyAlignment="1" applyProtection="1">
      <alignment horizontal="center" vertical="center"/>
      <protection locked="0"/>
    </xf>
    <xf numFmtId="0" fontId="18" fillId="0" borderId="35" xfId="0" applyFont="1" applyBorder="1" applyAlignment="1">
      <alignment vertical="center" shrinkToFit="1"/>
    </xf>
    <xf numFmtId="0" fontId="5" fillId="3" borderId="35" xfId="0" applyFont="1" applyFill="1" applyBorder="1" applyAlignment="1" applyProtection="1">
      <alignment vertical="center" wrapText="1"/>
      <protection locked="0"/>
    </xf>
    <xf numFmtId="0" fontId="5" fillId="3" borderId="36" xfId="0" applyFont="1" applyFill="1" applyBorder="1" applyAlignment="1" applyProtection="1">
      <alignment vertical="center" wrapText="1"/>
      <protection locked="0"/>
    </xf>
    <xf numFmtId="0" fontId="5" fillId="0" borderId="1" xfId="0" applyFont="1" applyBorder="1" applyAlignment="1">
      <alignment vertical="center" wrapText="1"/>
    </xf>
    <xf numFmtId="0" fontId="5" fillId="0" borderId="31" xfId="0" applyFont="1" applyBorder="1">
      <alignmen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28" xfId="0" applyFont="1" applyBorder="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textRotation="255" shrinkToFit="1"/>
    </xf>
    <xf numFmtId="0" fontId="5" fillId="0" borderId="30" xfId="0" applyFont="1" applyBorder="1" applyAlignment="1">
      <alignment horizontal="center" vertical="center" textRotation="255" shrinkToFit="1"/>
    </xf>
    <xf numFmtId="0" fontId="5" fillId="0" borderId="1" xfId="0" applyFont="1" applyBorder="1">
      <alignment vertical="center"/>
    </xf>
    <xf numFmtId="0" fontId="5" fillId="0" borderId="5"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58"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6" xfId="0" applyFont="1" applyBorder="1" applyAlignment="1">
      <alignment vertical="center" wrapText="1"/>
    </xf>
    <xf numFmtId="0" fontId="5" fillId="3" borderId="6" xfId="0" applyFont="1" applyFill="1" applyBorder="1" applyAlignment="1" applyProtection="1">
      <alignment horizontal="center" vertical="center"/>
      <protection locked="0"/>
    </xf>
    <xf numFmtId="0" fontId="18" fillId="0" borderId="6" xfId="0" applyFont="1" applyBorder="1" applyAlignment="1">
      <alignment vertical="center" shrinkToFit="1"/>
    </xf>
    <xf numFmtId="0" fontId="5" fillId="3" borderId="6" xfId="0" applyFont="1" applyFill="1" applyBorder="1" applyAlignment="1" applyProtection="1">
      <alignment vertical="center" wrapText="1"/>
      <protection locked="0"/>
    </xf>
    <xf numFmtId="0" fontId="5" fillId="3" borderId="7" xfId="0" applyFont="1" applyFill="1" applyBorder="1" applyAlignment="1" applyProtection="1">
      <alignment vertical="center" wrapText="1"/>
      <protection locked="0"/>
    </xf>
  </cellXfs>
  <cellStyles count="3">
    <cellStyle name="桁区切り" xfId="1" builtinId="6"/>
    <cellStyle name="標準" xfId="0" builtinId="0"/>
    <cellStyle name="標準 2" xfId="2" xr:uid="{9B2A8370-9735-4766-AE23-732F5676A4C6}"/>
  </cellStyles>
  <dxfs count="72">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fill>
        <patternFill patternType="none">
          <fgColor indexed="64"/>
          <bgColor indexed="65"/>
        </patternFill>
      </fill>
      <alignment horizontal="general" vertical="center" textRotation="0" wrapText="0" indent="0" justifyLastLine="0" shrinkToFit="0" readingOrder="0"/>
      <protection locked="1" hidden="0"/>
    </dxf>
    <dxf>
      <protection locked="1" hidden="0"/>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16809</xdr:colOff>
      <xdr:row>0</xdr:row>
      <xdr:rowOff>28015</xdr:rowOff>
    </xdr:from>
    <xdr:to>
      <xdr:col>12</xdr:col>
      <xdr:colOff>3044</xdr:colOff>
      <xdr:row>0</xdr:row>
      <xdr:rowOff>1000015</xdr:rowOff>
    </xdr:to>
    <xdr:sp macro="" textlink="">
      <xdr:nvSpPr>
        <xdr:cNvPr id="3" name="テキスト ボックス 2">
          <a:extLst>
            <a:ext uri="{FF2B5EF4-FFF2-40B4-BE49-F238E27FC236}">
              <a16:creationId xmlns:a16="http://schemas.microsoft.com/office/drawing/2014/main" id="{4FAAA28E-0F02-4BE1-8488-DF20D8645A89}"/>
            </a:ext>
          </a:extLst>
        </xdr:cNvPr>
        <xdr:cNvSpPr txBox="1"/>
      </xdr:nvSpPr>
      <xdr:spPr>
        <a:xfrm>
          <a:off x="16809" y="28015"/>
          <a:ext cx="79200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入学後</a:t>
          </a:r>
          <a:r>
            <a:rPr kumimoji="1" lang="ja-JP" altLang="en-US" sz="1200" b="1">
              <a:solidFill>
                <a:srgbClr val="FF0000"/>
              </a:solidFill>
              <a:latin typeface="ＭＳ ゴシック" panose="020B0609070205080204" pitchFamily="49" charset="-128"/>
              <a:ea typeface="ＭＳ ゴシック" panose="020B0609070205080204" pitchFamily="49" charset="-128"/>
            </a:rPr>
            <a:t>、本ファイルを指定する方法で提出いただくため、大事に保管してください。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560295</xdr:colOff>
      <xdr:row>29</xdr:row>
      <xdr:rowOff>108697</xdr:rowOff>
    </xdr:from>
    <xdr:to>
      <xdr:col>22</xdr:col>
      <xdr:colOff>502025</xdr:colOff>
      <xdr:row>32</xdr:row>
      <xdr:rowOff>95250</xdr:rowOff>
    </xdr:to>
    <xdr:sp macro="" textlink="">
      <xdr:nvSpPr>
        <xdr:cNvPr id="2" name="テキスト ボックス 1">
          <a:extLst>
            <a:ext uri="{FF2B5EF4-FFF2-40B4-BE49-F238E27FC236}">
              <a16:creationId xmlns:a16="http://schemas.microsoft.com/office/drawing/2014/main" id="{E1A59EA0-9C70-9957-86F1-658C6BACD99D}"/>
            </a:ext>
          </a:extLst>
        </xdr:cNvPr>
        <xdr:cNvSpPr txBox="1"/>
      </xdr:nvSpPr>
      <xdr:spPr>
        <a:xfrm>
          <a:off x="8992722" y="8120903"/>
          <a:ext cx="3908612" cy="8269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兄弟姉妹の高校又は大学等の進学先が決まっていない場合は、続柄、氏名を記入した上で</a:t>
          </a:r>
          <a:r>
            <a:rPr kumimoji="1" lang="ja-JP" altLang="en-US" sz="1100">
              <a:solidFill>
                <a:srgbClr val="FF0000"/>
              </a:solidFill>
              <a:latin typeface="ＭＳ Ｐゴシック" panose="020B0600070205080204" pitchFamily="50" charset="-128"/>
              <a:ea typeface="ＭＳ Ｐゴシック" panose="020B0600070205080204" pitchFamily="50" charset="-128"/>
            </a:rPr>
            <a:t>学校名欄を「未定」</a:t>
          </a:r>
          <a:r>
            <a:rPr kumimoji="1" lang="ja-JP" altLang="en-US" sz="1100">
              <a:latin typeface="ＭＳ Ｐゴシック" panose="020B0600070205080204" pitchFamily="50" charset="-128"/>
              <a:ea typeface="ＭＳ Ｐゴシック" panose="020B0600070205080204" pitchFamily="50" charset="-128"/>
            </a:rPr>
            <a:t>と記入してください。</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入学後、確認の問合せをさせていただきます。</a:t>
          </a:r>
        </a:p>
      </xdr:txBody>
    </xdr:sp>
    <xdr:clientData/>
  </xdr:twoCellAnchor>
  <xdr:twoCellAnchor>
    <xdr:from>
      <xdr:col>16</xdr:col>
      <xdr:colOff>560295</xdr:colOff>
      <xdr:row>21</xdr:row>
      <xdr:rowOff>106457</xdr:rowOff>
    </xdr:from>
    <xdr:to>
      <xdr:col>22</xdr:col>
      <xdr:colOff>502025</xdr:colOff>
      <xdr:row>22</xdr:row>
      <xdr:rowOff>128869</xdr:rowOff>
    </xdr:to>
    <xdr:sp macro="" textlink="">
      <xdr:nvSpPr>
        <xdr:cNvPr id="3" name="テキスト ボックス 2">
          <a:extLst>
            <a:ext uri="{FF2B5EF4-FFF2-40B4-BE49-F238E27FC236}">
              <a16:creationId xmlns:a16="http://schemas.microsoft.com/office/drawing/2014/main" id="{72A8AE50-A1C7-4857-A0DB-560015958119}"/>
            </a:ext>
          </a:extLst>
        </xdr:cNvPr>
        <xdr:cNvSpPr txBox="1"/>
      </xdr:nvSpPr>
      <xdr:spPr>
        <a:xfrm>
          <a:off x="8992722" y="5877486"/>
          <a:ext cx="3908612" cy="302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独立した家族については記載する必要はありません。</a:t>
          </a:r>
        </a:p>
      </xdr:txBody>
    </xdr:sp>
    <xdr:clientData/>
  </xdr:twoCellAnchor>
  <xdr:twoCellAnchor>
    <xdr:from>
      <xdr:col>15</xdr:col>
      <xdr:colOff>661146</xdr:colOff>
      <xdr:row>21</xdr:row>
      <xdr:rowOff>257737</xdr:rowOff>
    </xdr:from>
    <xdr:to>
      <xdr:col>16</xdr:col>
      <xdr:colOff>560295</xdr:colOff>
      <xdr:row>21</xdr:row>
      <xdr:rowOff>257737</xdr:rowOff>
    </xdr:to>
    <xdr:cxnSp macro="">
      <xdr:nvCxnSpPr>
        <xdr:cNvPr id="5" name="直線矢印コネクタ 4">
          <a:extLst>
            <a:ext uri="{FF2B5EF4-FFF2-40B4-BE49-F238E27FC236}">
              <a16:creationId xmlns:a16="http://schemas.microsoft.com/office/drawing/2014/main" id="{270F67A5-E56A-4DB4-3AB8-5193923B1FA7}"/>
            </a:ext>
          </a:extLst>
        </xdr:cNvPr>
        <xdr:cNvCxnSpPr>
          <a:stCxn id="3" idx="1"/>
        </xdr:cNvCxnSpPr>
      </xdr:nvCxnSpPr>
      <xdr:spPr>
        <a:xfrm flipH="1">
          <a:off x="8432426" y="6028766"/>
          <a:ext cx="560296"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33617</xdr:colOff>
      <xdr:row>30</xdr:row>
      <xdr:rowOff>242047</xdr:rowOff>
    </xdr:from>
    <xdr:to>
      <xdr:col>16</xdr:col>
      <xdr:colOff>560295</xdr:colOff>
      <xdr:row>30</xdr:row>
      <xdr:rowOff>242047</xdr:rowOff>
    </xdr:to>
    <xdr:cxnSp macro="">
      <xdr:nvCxnSpPr>
        <xdr:cNvPr id="8" name="直線矢印コネクタ 7">
          <a:extLst>
            <a:ext uri="{FF2B5EF4-FFF2-40B4-BE49-F238E27FC236}">
              <a16:creationId xmlns:a16="http://schemas.microsoft.com/office/drawing/2014/main" id="{8C2189A2-B4F8-3143-2158-5B61B6C1A27F}"/>
            </a:ext>
          </a:extLst>
        </xdr:cNvPr>
        <xdr:cNvCxnSpPr>
          <a:stCxn id="2" idx="1"/>
        </xdr:cNvCxnSpPr>
      </xdr:nvCxnSpPr>
      <xdr:spPr>
        <a:xfrm flipH="1">
          <a:off x="8466044" y="8534400"/>
          <a:ext cx="526678"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560296</xdr:colOff>
      <xdr:row>28</xdr:row>
      <xdr:rowOff>0</xdr:rowOff>
    </xdr:from>
    <xdr:to>
      <xdr:col>23</xdr:col>
      <xdr:colOff>112059</xdr:colOff>
      <xdr:row>29</xdr:row>
      <xdr:rowOff>22412</xdr:rowOff>
    </xdr:to>
    <xdr:sp macro="" textlink="">
      <xdr:nvSpPr>
        <xdr:cNvPr id="4" name="テキスト ボックス 3">
          <a:extLst>
            <a:ext uri="{FF2B5EF4-FFF2-40B4-BE49-F238E27FC236}">
              <a16:creationId xmlns:a16="http://schemas.microsoft.com/office/drawing/2014/main" id="{A8FF25A6-4E22-4BC1-A669-D6528A24C589}"/>
            </a:ext>
          </a:extLst>
        </xdr:cNvPr>
        <xdr:cNvSpPr txBox="1"/>
      </xdr:nvSpPr>
      <xdr:spPr>
        <a:xfrm>
          <a:off x="8992723" y="7732059"/>
          <a:ext cx="4179792" cy="302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小学生未満の子は、学校名、学年、通学区分の記載は不要です。</a:t>
          </a:r>
        </a:p>
      </xdr:txBody>
    </xdr:sp>
    <xdr:clientData/>
  </xdr:twoCellAnchor>
  <xdr:twoCellAnchor>
    <xdr:from>
      <xdr:col>16</xdr:col>
      <xdr:colOff>0</xdr:colOff>
      <xdr:row>28</xdr:row>
      <xdr:rowOff>151280</xdr:rowOff>
    </xdr:from>
    <xdr:to>
      <xdr:col>16</xdr:col>
      <xdr:colOff>560296</xdr:colOff>
      <xdr:row>28</xdr:row>
      <xdr:rowOff>151280</xdr:rowOff>
    </xdr:to>
    <xdr:cxnSp macro="">
      <xdr:nvCxnSpPr>
        <xdr:cNvPr id="6" name="直線矢印コネクタ 5">
          <a:extLst>
            <a:ext uri="{FF2B5EF4-FFF2-40B4-BE49-F238E27FC236}">
              <a16:creationId xmlns:a16="http://schemas.microsoft.com/office/drawing/2014/main" id="{0B9EBBAF-14B1-433C-A8CF-947118EBE222}"/>
            </a:ext>
          </a:extLst>
        </xdr:cNvPr>
        <xdr:cNvCxnSpPr>
          <a:stCxn id="4" idx="1"/>
        </xdr:cNvCxnSpPr>
      </xdr:nvCxnSpPr>
      <xdr:spPr>
        <a:xfrm flipH="1">
          <a:off x="8432427" y="7883339"/>
          <a:ext cx="560296"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11206</xdr:colOff>
      <xdr:row>0</xdr:row>
      <xdr:rowOff>28015</xdr:rowOff>
    </xdr:from>
    <xdr:to>
      <xdr:col>16</xdr:col>
      <xdr:colOff>2779</xdr:colOff>
      <xdr:row>0</xdr:row>
      <xdr:rowOff>1000015</xdr:rowOff>
    </xdr:to>
    <xdr:sp macro="" textlink="">
      <xdr:nvSpPr>
        <xdr:cNvPr id="9" name="テキスト ボックス 8">
          <a:extLst>
            <a:ext uri="{FF2B5EF4-FFF2-40B4-BE49-F238E27FC236}">
              <a16:creationId xmlns:a16="http://schemas.microsoft.com/office/drawing/2014/main" id="{6CE21A9B-5465-4C67-918D-BA9698467CC2}"/>
            </a:ext>
          </a:extLst>
        </xdr:cNvPr>
        <xdr:cNvSpPr txBox="1"/>
      </xdr:nvSpPr>
      <xdr:spPr>
        <a:xfrm>
          <a:off x="11206" y="28015"/>
          <a:ext cx="84240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入学後</a:t>
          </a:r>
          <a:r>
            <a:rPr kumimoji="1" lang="ja-JP" altLang="en-US" sz="1200" b="1">
              <a:solidFill>
                <a:srgbClr val="FF0000"/>
              </a:solidFill>
              <a:latin typeface="ＭＳ ゴシック" panose="020B0609070205080204" pitchFamily="49" charset="-128"/>
              <a:ea typeface="ＭＳ ゴシック" panose="020B0609070205080204" pitchFamily="49" charset="-128"/>
            </a:rPr>
            <a:t>、本ファイルを指定する方法で提出いただくため、大事に保管してください。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723900</xdr:colOff>
      <xdr:row>4</xdr:row>
      <xdr:rowOff>28705</xdr:rowOff>
    </xdr:from>
    <xdr:to>
      <xdr:col>16</xdr:col>
      <xdr:colOff>377862</xdr:colOff>
      <xdr:row>8</xdr:row>
      <xdr:rowOff>261544</xdr:rowOff>
    </xdr:to>
    <xdr:grpSp>
      <xdr:nvGrpSpPr>
        <xdr:cNvPr id="2" name="グループ化 1">
          <a:extLst>
            <a:ext uri="{FF2B5EF4-FFF2-40B4-BE49-F238E27FC236}">
              <a16:creationId xmlns:a16="http://schemas.microsoft.com/office/drawing/2014/main" id="{96F29BF1-F904-5E97-89E8-73CD5913D041}"/>
            </a:ext>
          </a:extLst>
        </xdr:cNvPr>
        <xdr:cNvGrpSpPr/>
      </xdr:nvGrpSpPr>
      <xdr:grpSpPr>
        <a:xfrm>
          <a:off x="8696886" y="1888881"/>
          <a:ext cx="4528521" cy="1353428"/>
          <a:chOff x="8704729" y="1849662"/>
          <a:chExt cx="4548691" cy="1342221"/>
        </a:xfrm>
      </xdr:grpSpPr>
      <xdr:pic>
        <xdr:nvPicPr>
          <xdr:cNvPr id="11" name="図 10">
            <a:extLst>
              <a:ext uri="{FF2B5EF4-FFF2-40B4-BE49-F238E27FC236}">
                <a16:creationId xmlns:a16="http://schemas.microsoft.com/office/drawing/2014/main" id="{EECAE36B-3AF9-CA2A-0374-8A791911E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04729" y="1849662"/>
            <a:ext cx="4548691" cy="134222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正方形/長方形 11">
            <a:extLst>
              <a:ext uri="{FF2B5EF4-FFF2-40B4-BE49-F238E27FC236}">
                <a16:creationId xmlns:a16="http://schemas.microsoft.com/office/drawing/2014/main" id="{13610832-3DF8-4869-8E9B-C11171912B2D}"/>
              </a:ext>
            </a:extLst>
          </xdr:cNvPr>
          <xdr:cNvSpPr/>
        </xdr:nvSpPr>
        <xdr:spPr>
          <a:xfrm>
            <a:off x="9663952" y="2779060"/>
            <a:ext cx="959223" cy="38548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11</xdr:col>
      <xdr:colOff>0</xdr:colOff>
      <xdr:row>18</xdr:row>
      <xdr:rowOff>0</xdr:rowOff>
    </xdr:from>
    <xdr:to>
      <xdr:col>14</xdr:col>
      <xdr:colOff>126970</xdr:colOff>
      <xdr:row>30</xdr:row>
      <xdr:rowOff>274725</xdr:rowOff>
    </xdr:to>
    <xdr:pic>
      <xdr:nvPicPr>
        <xdr:cNvPr id="4" name="図 3">
          <a:extLst>
            <a:ext uri="{FF2B5EF4-FFF2-40B4-BE49-F238E27FC236}">
              <a16:creationId xmlns:a16="http://schemas.microsoft.com/office/drawing/2014/main" id="{3C6D4F76-57BC-4AC9-996A-9F65A01349F9}"/>
            </a:ext>
          </a:extLst>
        </xdr:cNvPr>
        <xdr:cNvPicPr>
          <a:picLocks noChangeAspect="1"/>
        </xdr:cNvPicPr>
      </xdr:nvPicPr>
      <xdr:blipFill rotWithShape="1">
        <a:blip xmlns:r="http://schemas.openxmlformats.org/officeDocument/2006/relationships" r:embed="rId2"/>
        <a:srcRect t="704"/>
        <a:stretch>
          <a:fillRect/>
        </a:stretch>
      </xdr:blipFill>
      <xdr:spPr>
        <a:xfrm>
          <a:off x="8785412" y="5630956"/>
          <a:ext cx="2564250" cy="3737343"/>
        </a:xfrm>
        <a:prstGeom prst="rect">
          <a:avLst/>
        </a:prstGeom>
      </xdr:spPr>
    </xdr:pic>
    <xdr:clientData/>
  </xdr:twoCellAnchor>
  <xdr:twoCellAnchor>
    <xdr:from>
      <xdr:col>11</xdr:col>
      <xdr:colOff>333933</xdr:colOff>
      <xdr:row>24</xdr:row>
      <xdr:rowOff>102901</xdr:rowOff>
    </xdr:from>
    <xdr:to>
      <xdr:col>14</xdr:col>
      <xdr:colOff>82921</xdr:colOff>
      <xdr:row>27</xdr:row>
      <xdr:rowOff>64801</xdr:rowOff>
    </xdr:to>
    <xdr:sp macro="" textlink="">
      <xdr:nvSpPr>
        <xdr:cNvPr id="5" name="正方形/長方形 4">
          <a:extLst>
            <a:ext uri="{FF2B5EF4-FFF2-40B4-BE49-F238E27FC236}">
              <a16:creationId xmlns:a16="http://schemas.microsoft.com/office/drawing/2014/main" id="{87BE6A40-7034-458C-9B57-0873BC5BA120}"/>
            </a:ext>
          </a:extLst>
        </xdr:cNvPr>
        <xdr:cNvSpPr/>
      </xdr:nvSpPr>
      <xdr:spPr>
        <a:xfrm>
          <a:off x="9119345" y="7414740"/>
          <a:ext cx="2186268" cy="80234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495297</xdr:colOff>
      <xdr:row>28</xdr:row>
      <xdr:rowOff>126436</xdr:rowOff>
    </xdr:from>
    <xdr:to>
      <xdr:col>14</xdr:col>
      <xdr:colOff>94126</xdr:colOff>
      <xdr:row>29</xdr:row>
      <xdr:rowOff>181343</xdr:rowOff>
    </xdr:to>
    <xdr:sp macro="" textlink="">
      <xdr:nvSpPr>
        <xdr:cNvPr id="7" name="正方形/長方形 6">
          <a:extLst>
            <a:ext uri="{FF2B5EF4-FFF2-40B4-BE49-F238E27FC236}">
              <a16:creationId xmlns:a16="http://schemas.microsoft.com/office/drawing/2014/main" id="{C648D8E8-27EE-468F-B3E1-1E69B5BA602A}"/>
            </a:ext>
          </a:extLst>
        </xdr:cNvPr>
        <xdr:cNvSpPr/>
      </xdr:nvSpPr>
      <xdr:spPr>
        <a:xfrm>
          <a:off x="9280709" y="8558863"/>
          <a:ext cx="2036109" cy="335054"/>
        </a:xfrm>
        <a:prstGeom prst="rect">
          <a:avLst/>
        </a:prstGeom>
        <a:noFill/>
        <a:ln w="28575">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318243</xdr:colOff>
      <xdr:row>25</xdr:row>
      <xdr:rowOff>68722</xdr:rowOff>
    </xdr:from>
    <xdr:to>
      <xdr:col>16</xdr:col>
      <xdr:colOff>394445</xdr:colOff>
      <xdr:row>26</xdr:row>
      <xdr:rowOff>63680</xdr:rowOff>
    </xdr:to>
    <xdr:sp macro="" textlink="">
      <xdr:nvSpPr>
        <xdr:cNvPr id="9" name="テキスト ボックス 8">
          <a:extLst>
            <a:ext uri="{FF2B5EF4-FFF2-40B4-BE49-F238E27FC236}">
              <a16:creationId xmlns:a16="http://schemas.microsoft.com/office/drawing/2014/main" id="{BE4B73A6-6987-400B-8416-4F0940293341}"/>
            </a:ext>
          </a:extLst>
        </xdr:cNvPr>
        <xdr:cNvSpPr txBox="1"/>
      </xdr:nvSpPr>
      <xdr:spPr>
        <a:xfrm>
          <a:off x="11540935" y="7660708"/>
          <a:ext cx="1701055" cy="275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「営業所得等」欄に記入</a:t>
          </a:r>
        </a:p>
      </xdr:txBody>
    </xdr:sp>
    <xdr:clientData/>
  </xdr:twoCellAnchor>
  <xdr:twoCellAnchor>
    <xdr:from>
      <xdr:col>14</xdr:col>
      <xdr:colOff>304798</xdr:colOff>
      <xdr:row>28</xdr:row>
      <xdr:rowOff>175740</xdr:rowOff>
    </xdr:from>
    <xdr:to>
      <xdr:col>16</xdr:col>
      <xdr:colOff>381000</xdr:colOff>
      <xdr:row>29</xdr:row>
      <xdr:rowOff>170698</xdr:rowOff>
    </xdr:to>
    <xdr:sp macro="" textlink="">
      <xdr:nvSpPr>
        <xdr:cNvPr id="10" name="テキスト ボックス 9">
          <a:extLst>
            <a:ext uri="{FF2B5EF4-FFF2-40B4-BE49-F238E27FC236}">
              <a16:creationId xmlns:a16="http://schemas.microsoft.com/office/drawing/2014/main" id="{A312991C-613B-49DA-9317-FB34B9FBB8C9}"/>
            </a:ext>
          </a:extLst>
        </xdr:cNvPr>
        <xdr:cNvSpPr txBox="1"/>
      </xdr:nvSpPr>
      <xdr:spPr>
        <a:xfrm>
          <a:off x="11527490" y="8608167"/>
          <a:ext cx="1701055" cy="275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「左記以外」欄に記入</a:t>
          </a:r>
        </a:p>
      </xdr:txBody>
    </xdr:sp>
    <xdr:clientData/>
  </xdr:twoCellAnchor>
  <xdr:twoCellAnchor>
    <xdr:from>
      <xdr:col>14</xdr:col>
      <xdr:colOff>125503</xdr:colOff>
      <xdr:row>24</xdr:row>
      <xdr:rowOff>119709</xdr:rowOff>
    </xdr:from>
    <xdr:to>
      <xdr:col>14</xdr:col>
      <xdr:colOff>293591</xdr:colOff>
      <xdr:row>27</xdr:row>
      <xdr:rowOff>35665</xdr:rowOff>
    </xdr:to>
    <xdr:sp macro="" textlink="">
      <xdr:nvSpPr>
        <xdr:cNvPr id="13" name="右中かっこ 12">
          <a:extLst>
            <a:ext uri="{FF2B5EF4-FFF2-40B4-BE49-F238E27FC236}">
              <a16:creationId xmlns:a16="http://schemas.microsoft.com/office/drawing/2014/main" id="{1A57E7F5-DA2A-4BC6-A3F1-B9659CB9742C}"/>
            </a:ext>
          </a:extLst>
        </xdr:cNvPr>
        <xdr:cNvSpPr/>
      </xdr:nvSpPr>
      <xdr:spPr>
        <a:xfrm>
          <a:off x="11348195" y="7431548"/>
          <a:ext cx="168088" cy="756397"/>
        </a:xfrm>
        <a:prstGeom prst="rightBrace">
          <a:avLst>
            <a:gd name="adj1" fmla="val 41666"/>
            <a:gd name="adj2" fmla="val 5000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16809</xdr:colOff>
      <xdr:row>0</xdr:row>
      <xdr:rowOff>28015</xdr:rowOff>
    </xdr:from>
    <xdr:to>
      <xdr:col>9</xdr:col>
      <xdr:colOff>805050</xdr:colOff>
      <xdr:row>0</xdr:row>
      <xdr:rowOff>1000015</xdr:rowOff>
    </xdr:to>
    <xdr:sp macro="" textlink="">
      <xdr:nvSpPr>
        <xdr:cNvPr id="8" name="テキスト ボックス 7">
          <a:extLst>
            <a:ext uri="{FF2B5EF4-FFF2-40B4-BE49-F238E27FC236}">
              <a16:creationId xmlns:a16="http://schemas.microsoft.com/office/drawing/2014/main" id="{547A13ED-329A-4481-B21D-85041A70A37E}"/>
            </a:ext>
          </a:extLst>
        </xdr:cNvPr>
        <xdr:cNvSpPr txBox="1"/>
      </xdr:nvSpPr>
      <xdr:spPr>
        <a:xfrm>
          <a:off x="16809" y="28015"/>
          <a:ext cx="79488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入学後</a:t>
          </a:r>
          <a:r>
            <a:rPr kumimoji="1" lang="ja-JP" altLang="en-US" sz="1200" b="1">
              <a:solidFill>
                <a:srgbClr val="FF0000"/>
              </a:solidFill>
              <a:latin typeface="ＭＳ ゴシック" panose="020B0609070205080204" pitchFamily="49" charset="-128"/>
              <a:ea typeface="ＭＳ ゴシック" panose="020B0609070205080204" pitchFamily="49" charset="-128"/>
            </a:rPr>
            <a:t>、本ファイルを指定する方法で提出いただくため、大事に保管してください。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28015</xdr:rowOff>
    </xdr:from>
    <xdr:to>
      <xdr:col>12</xdr:col>
      <xdr:colOff>12706</xdr:colOff>
      <xdr:row>0</xdr:row>
      <xdr:rowOff>1000015</xdr:rowOff>
    </xdr:to>
    <xdr:sp macro="" textlink="">
      <xdr:nvSpPr>
        <xdr:cNvPr id="4" name="テキスト ボックス 3">
          <a:extLst>
            <a:ext uri="{FF2B5EF4-FFF2-40B4-BE49-F238E27FC236}">
              <a16:creationId xmlns:a16="http://schemas.microsoft.com/office/drawing/2014/main" id="{DEA887CE-346E-4D9B-BB14-A20DB91DDC33}"/>
            </a:ext>
          </a:extLst>
        </xdr:cNvPr>
        <xdr:cNvSpPr txBox="1"/>
      </xdr:nvSpPr>
      <xdr:spPr>
        <a:xfrm>
          <a:off x="0" y="28015"/>
          <a:ext cx="78120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入学後、本ファイルを指定する方法で提出いただくため、大事に保管してください。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4</xdr:col>
      <xdr:colOff>692517</xdr:colOff>
      <xdr:row>6</xdr:row>
      <xdr:rowOff>46448</xdr:rowOff>
    </xdr:to>
    <xdr:sp macro="" textlink="">
      <xdr:nvSpPr>
        <xdr:cNvPr id="2" name="テキスト ボックス 1">
          <a:extLst>
            <a:ext uri="{FF2B5EF4-FFF2-40B4-BE49-F238E27FC236}">
              <a16:creationId xmlns:a16="http://schemas.microsoft.com/office/drawing/2014/main" id="{CC3F8F84-408C-4E95-B026-3FF1D0401D17}"/>
            </a:ext>
          </a:extLst>
        </xdr:cNvPr>
        <xdr:cNvSpPr txBox="1"/>
      </xdr:nvSpPr>
      <xdr:spPr>
        <a:xfrm>
          <a:off x="0" y="224519"/>
          <a:ext cx="5040000" cy="720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　</a:t>
          </a:r>
          <a:r>
            <a:rPr kumimoji="1" lang="en-US" altLang="ja-JP" sz="1400" b="1">
              <a:solidFill>
                <a:srgbClr val="FF0000"/>
              </a:solidFill>
            </a:rPr>
            <a:t>※</a:t>
          </a:r>
          <a:r>
            <a:rPr kumimoji="1" lang="ja-JP" altLang="en-US" sz="1400" b="1">
              <a:solidFill>
                <a:srgbClr val="FF0000"/>
              </a:solidFill>
            </a:rPr>
            <a:t>このシートは大学が入力内容の集計に使用します。</a:t>
          </a:r>
          <a:endParaRPr kumimoji="1" lang="en-US" altLang="ja-JP" sz="1400" b="1">
            <a:solidFill>
              <a:srgbClr val="FF0000"/>
            </a:solidFill>
          </a:endParaRPr>
        </a:p>
        <a:p>
          <a:r>
            <a:rPr kumimoji="1" lang="ja-JP" altLang="en-US" sz="1400" b="1">
              <a:solidFill>
                <a:srgbClr val="FF0000"/>
              </a:solidFill>
            </a:rPr>
            <a:t>　　編集やシート削除はせず、そのままご提出ください。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8389A02-AB5A-41D5-A887-C0D240858BA1}" name="テーブル_申請者データ" displayName="テーブル_申請者データ" ref="A1:BL2" totalsRowShown="0" headerRowDxfId="71" dataDxfId="70">
  <autoFilter ref="A1:BL2" xr:uid="{18389A02-AB5A-41D5-A887-C0D240858BA1}"/>
  <tableColumns count="64">
    <tableColumn id="1" xr3:uid="{0ABEE325-A33E-43C6-971B-3507BEAB730C}" name="授免一括申請" dataDxfId="69">
      <calculatedColumnFormula>_xlfn.XLOOKUP(様式1!C19,マスターデータ!$A$35:$A$38,マスターデータ!$B$35:$B$38)</calculatedColumnFormula>
    </tableColumn>
    <tableColumn id="2" xr3:uid="{AEED7A7E-955A-49B7-9495-4F90B1791F42}" name="学籍番号" dataDxfId="68"/>
    <tableColumn id="3" xr3:uid="{E7C6E97E-C74E-46DE-B889-F23B29D3765E}" name="氏名" dataDxfId="67">
      <calculatedColumnFormula>様式1!C12</calculatedColumnFormula>
    </tableColumn>
    <tableColumn id="4" xr3:uid="{8FB38F98-818D-400F-8625-019041A03829}" name="学科・専攻" dataDxfId="66">
      <calculatedColumnFormula>様式1!C11</calculatedColumnFormula>
    </tableColumn>
    <tableColumn id="5" xr3:uid="{6BB92621-33D6-4B2C-A83E-0A67FF32F8E2}" name="学年" dataDxfId="65">
      <calculatedColumnFormula>様式1!K11</calculatedColumnFormula>
    </tableColumn>
    <tableColumn id="6" xr3:uid="{8A6C16A6-2F3E-4AE5-97A8-CD086D3E54CA}" name="世帯人数" dataDxfId="64">
      <calculatedColumnFormula>COUNTA(様式2!F20:G33)-1</calculatedColumnFormula>
    </tableColumn>
    <tableColumn id="7" xr3:uid="{C2A0A97F-B345-45FD-B6DF-580F7C75CFB5}" name="申請区分" dataDxfId="63">
      <calculatedColumnFormula>様式1!C17</calculatedColumnFormula>
    </tableColumn>
    <tableColumn id="8" xr3:uid="{D953FF8B-5007-4BCD-8F39-381519F3E688}" name="通学区分" dataDxfId="62">
      <calculatedColumnFormula>様式2!O27</calculatedColumnFormula>
    </tableColumn>
    <tableColumn id="9" xr3:uid="{C415B22D-A478-4C0E-8DBA-60ED73CE7ED9}" name="母子・父子世帯" dataDxfId="61">
      <calculatedColumnFormula>様式2!E35</calculatedColumnFormula>
    </tableColumn>
    <tableColumn id="10" xr3:uid="{AD6DD8BE-BDD7-4E80-812E-22398B28A577}" name="大規模災害被災" dataDxfId="60">
      <calculatedColumnFormula>様式2!I11</calculatedColumnFormula>
    </tableColumn>
    <tableColumn id="11" xr3:uid="{683ABECE-EEF7-493B-A3A6-89CED18A7A37}" name="続柄1" dataDxfId="59">
      <calculatedColumnFormula>IF(家計状況集計シート!K2="","",家計状況集計シート!K2)</calculatedColumnFormula>
    </tableColumn>
    <tableColumn id="12" xr3:uid="{8335A367-E9DF-49FB-ABEF-3214B3BB49CE}" name="収入種別1" dataDxfId="58">
      <calculatedColumnFormula>IF(家計状況集計シート!L2="","",家計状況集計シート!L2)</calculatedColumnFormula>
    </tableColumn>
    <tableColumn id="13" xr3:uid="{9B6D92D5-62CD-432F-8E4C-8E9D2CBD2428}" name="収入金額1" dataDxfId="57">
      <calculatedColumnFormula>IF(家計状況集計シート!M2="","",VALUE(家計状況集計シート!M2))</calculatedColumnFormula>
    </tableColumn>
    <tableColumn id="14" xr3:uid="{95111D78-D578-4C84-9BDE-B1E370657F9B}" name="続柄2" dataDxfId="56">
      <calculatedColumnFormula>IF(家計状況集計シート!K3="","",家計状況集計シート!K3)</calculatedColumnFormula>
    </tableColumn>
    <tableColumn id="15" xr3:uid="{0C343BF9-3A42-49F6-97B2-617D9E88EDDC}" name="収入種別2" dataDxfId="55">
      <calculatedColumnFormula>IF(家計状況集計シート!L3="","",家計状況集計シート!L3)</calculatedColumnFormula>
    </tableColumn>
    <tableColumn id="16" xr3:uid="{B9732953-227C-431F-A908-81A725549394}" name="収入金額2" dataDxfId="54">
      <calculatedColumnFormula>IF(家計状況集計シート!M3="","",VALUE(家計状況集計シート!M3))</calculatedColumnFormula>
    </tableColumn>
    <tableColumn id="17" xr3:uid="{868EB179-8629-44F6-9B32-4947210EBABA}" name="続柄3" dataDxfId="53">
      <calculatedColumnFormula>IF(家計状況集計シート!K4="","",家計状況集計シート!K4)</calculatedColumnFormula>
    </tableColumn>
    <tableColumn id="18" xr3:uid="{88199CB6-52B1-48AB-9D60-C05A521A8DFB}" name="収入種別3" dataDxfId="52">
      <calculatedColumnFormula>IF(家計状況集計シート!L4="","",家計状況集計シート!L4)</calculatedColumnFormula>
    </tableColumn>
    <tableColumn id="19" xr3:uid="{BFA244C1-46C1-499B-961B-CC3F487EDD43}" name="収入金額3" dataDxfId="51">
      <calculatedColumnFormula>IF(家計状況集計シート!M4="","",VALUE(家計状況集計シート!M4))</calculatedColumnFormula>
    </tableColumn>
    <tableColumn id="20" xr3:uid="{3502189B-265C-4B58-93A2-DE18BE9A5729}" name="続柄4" dataDxfId="50">
      <calculatedColumnFormula>IF(家計状況集計シート!K5="","",家計状況集計シート!K5)</calculatedColumnFormula>
    </tableColumn>
    <tableColumn id="21" xr3:uid="{7E249E8C-7311-493F-A7B0-1891E78B69CE}" name="収入種別4" dataDxfId="49">
      <calculatedColumnFormula>IF(家計状況集計シート!L5="","",家計状況集計シート!L5)</calculatedColumnFormula>
    </tableColumn>
    <tableColumn id="22" xr3:uid="{8B2B03BB-CB6A-4BA1-8E35-75D39F5D4EB6}" name="収入金額4" dataDxfId="48">
      <calculatedColumnFormula>IF(家計状況集計シート!M5="","",VALUE(家計状況集計シート!M5))</calculatedColumnFormula>
    </tableColumn>
    <tableColumn id="23" xr3:uid="{D32D60E1-7A32-4BE9-A640-B9560E33672A}" name="続柄5" dataDxfId="47">
      <calculatedColumnFormula>IF(家計状況集計シート!K6="","",家計状況集計シート!K6)</calculatedColumnFormula>
    </tableColumn>
    <tableColumn id="24" xr3:uid="{3F1828C5-A5F3-43E9-B377-FD94ACEEEE58}" name="収入種別5" dataDxfId="46">
      <calculatedColumnFormula>IF(家計状況集計シート!L6="","",家計状況集計シート!L6)</calculatedColumnFormula>
    </tableColumn>
    <tableColumn id="25" xr3:uid="{C1036653-96D8-40E6-A669-5512229106DD}" name="収入金額5" dataDxfId="45">
      <calculatedColumnFormula>IF(家計状況集計シート!M6="","",VALUE(家計状況集計シート!M6))</calculatedColumnFormula>
    </tableColumn>
    <tableColumn id="26" xr3:uid="{582A7157-BE08-4A5A-8FDA-7EB9FE4BAAE7}" name="続柄6" dataDxfId="44">
      <calculatedColumnFormula>IF(家計状況集計シート!K7="","",家計状況集計シート!K7)</calculatedColumnFormula>
    </tableColumn>
    <tableColumn id="27" xr3:uid="{FF2D8B37-5954-4B48-9C0A-D9E0A7969A9E}" name="収入種別6" dataDxfId="43">
      <calculatedColumnFormula>IF(家計状況集計シート!L7="","",家計状況集計シート!L7)</calculatedColumnFormula>
    </tableColumn>
    <tableColumn id="28" xr3:uid="{4B6FEE7C-44AE-4194-88EA-8677DE9795B8}" name="収入金額6" dataDxfId="42">
      <calculatedColumnFormula>IF(家計状況集計シート!M7="","",VALUE(家計状況集計シート!M7))</calculatedColumnFormula>
    </tableColumn>
    <tableColumn id="29" xr3:uid="{24B70030-F6A7-4A7F-83CB-DB8E3578B5EE}" name="就学者1" dataDxfId="41">
      <calculatedColumnFormula>IF(OR(様式2!E28="",様式2!I28=""),"",様式2!E28)</calculatedColumnFormula>
    </tableColumn>
    <tableColumn id="30" xr3:uid="{7574B163-DBAA-423B-8BE2-2F033236F1B4}" name="通学区分1" dataDxfId="40">
      <calculatedColumnFormula>IF(様式2!O28="","",様式2!O28)</calculatedColumnFormula>
    </tableColumn>
    <tableColumn id="31" xr3:uid="{35BB8954-68F5-49D8-8882-0A092B13C991}" name="設置区分1" dataDxfId="39">
      <calculatedColumnFormula>IF(様式2!I28="","",様式2!I28)</calculatedColumnFormula>
    </tableColumn>
    <tableColumn id="32" xr3:uid="{8FED0FF3-0A4A-4C21-894E-C001F35EA386}" name="学校区分1" dataDxfId="38">
      <calculatedColumnFormula>IF(様式2!M28="","",様式2!M28)</calculatedColumnFormula>
    </tableColumn>
    <tableColumn id="33" xr3:uid="{2A48EB82-A562-476A-972D-3D3119D1083A}" name="学年1" dataDxfId="37">
      <calculatedColumnFormula>IF(様式2!N28="","",様式2!N28)</calculatedColumnFormula>
    </tableColumn>
    <tableColumn id="34" xr3:uid="{0C730B62-0ACE-43A0-8905-7EA84C3FD991}" name="就学者2" dataDxfId="36">
      <calculatedColumnFormula>IF(OR(様式2!E29="",様式2!I29=""),"",様式2!E29)</calculatedColumnFormula>
    </tableColumn>
    <tableColumn id="35" xr3:uid="{DE6D15DA-78FD-49A5-950C-267610CAFF0E}" name="通学区分2" dataDxfId="35">
      <calculatedColumnFormula>IF(様式2!O29="","",様式2!O29)</calculatedColumnFormula>
    </tableColumn>
    <tableColumn id="36" xr3:uid="{40AE8967-75E7-4A97-877A-651C59514A79}" name="設置区分2" dataDxfId="34">
      <calculatedColumnFormula>IF(様式2!I29="","",様式2!I29)</calculatedColumnFormula>
    </tableColumn>
    <tableColumn id="37" xr3:uid="{2C6B95E9-C603-403F-A022-5FD807B51F8A}" name="学校区分2" dataDxfId="33">
      <calculatedColumnFormula>IF(様式2!M29="","",様式2!M29)</calculatedColumnFormula>
    </tableColumn>
    <tableColumn id="38" xr3:uid="{4FC930D4-265E-4385-A7BB-0C53E6EDDFE6}" name="学年2" dataDxfId="32">
      <calculatedColumnFormula>IF(様式2!N29="","",様式2!N29)</calculatedColumnFormula>
    </tableColumn>
    <tableColumn id="39" xr3:uid="{76134762-28E7-43E3-8B3E-861F1F0C7FDF}" name="就学者3" dataDxfId="31">
      <calculatedColumnFormula>IF(OR(様式2!E30="",様式2!I30=""),"",様式2!E30)</calculatedColumnFormula>
    </tableColumn>
    <tableColumn id="40" xr3:uid="{E02DDBCC-AAAE-4C24-AC60-AFBFC8F48EB4}" name="通学区分3" dataDxfId="30">
      <calculatedColumnFormula>IF(様式2!O30="","",様式2!O30)</calculatedColumnFormula>
    </tableColumn>
    <tableColumn id="41" xr3:uid="{EE36FA4F-AFC5-44F6-A813-5461002B8A69}" name="設置区分3" dataDxfId="29">
      <calculatedColumnFormula>IF(様式2!I30="","",様式2!I30)</calculatedColumnFormula>
    </tableColumn>
    <tableColumn id="42" xr3:uid="{17502003-6BB8-47AB-A7B6-613DE56C8C24}" name="学校区分3" dataDxfId="28">
      <calculatedColumnFormula>IF(様式2!M30="","",様式2!M30)</calculatedColumnFormula>
    </tableColumn>
    <tableColumn id="43" xr3:uid="{822A3FBC-3190-403B-8DD1-1F15EFA8C3FB}" name="学年3" dataDxfId="27">
      <calculatedColumnFormula>IF(様式2!N30="","",様式2!N30)</calculatedColumnFormula>
    </tableColumn>
    <tableColumn id="44" xr3:uid="{41DC0E97-9E92-4B2D-BB58-8E9A7BCF1F0A}" name="就学者4" dataDxfId="26">
      <calculatedColumnFormula>IF(OR(様式2!E31="",様式2!I31=""),"",様式2!E31)</calculatedColumnFormula>
    </tableColumn>
    <tableColumn id="45" xr3:uid="{6FD77C0A-3806-4D4A-9A05-58703FAF3092}" name="通学区分4" dataDxfId="25">
      <calculatedColumnFormula>IF(様式2!O31="","",様式2!O31)</calculatedColumnFormula>
    </tableColumn>
    <tableColumn id="46" xr3:uid="{C34B16AE-F2C7-4296-928E-1EF450809308}" name="設置区分4" dataDxfId="24">
      <calculatedColumnFormula>IF(様式2!I31="","",様式2!I31)</calculatedColumnFormula>
    </tableColumn>
    <tableColumn id="47" xr3:uid="{49ECDE1F-1E37-4A55-AEFE-215623A9FB83}" name="学校区分4" dataDxfId="23">
      <calculatedColumnFormula>IF(様式2!M31="","",様式2!M31)</calculatedColumnFormula>
    </tableColumn>
    <tableColumn id="48" xr3:uid="{F1BDBA2C-3BAF-45D5-A57A-470D58686DDB}" name="学年4" dataDxfId="22">
      <calculatedColumnFormula>IF(様式2!N31="","",様式2!N31)</calculatedColumnFormula>
    </tableColumn>
    <tableColumn id="49" xr3:uid="{19E25EBF-67BD-43D2-8C5B-B62EEA41CA68}" name="就学者5" dataDxfId="21">
      <calculatedColumnFormula>IF(OR(様式2!E32="",様式2!I32=""),"",様式2!E32)</calculatedColumnFormula>
    </tableColumn>
    <tableColumn id="50" xr3:uid="{0BEC05CB-EC16-42E5-BC62-080A8D8D4178}" name="通学区分5" dataDxfId="20">
      <calculatedColumnFormula>IF(様式2!O32="","",様式2!O32)</calculatedColumnFormula>
    </tableColumn>
    <tableColumn id="51" xr3:uid="{D051B4A1-9EE9-499A-A16C-CDA89BA82D56}" name="設置区分5" dataDxfId="19">
      <calculatedColumnFormula>IF(様式2!I32="","",様式2!I32)</calculatedColumnFormula>
    </tableColumn>
    <tableColumn id="52" xr3:uid="{1E90B4A2-9CE0-41F8-B044-F867A475AC7B}" name="学校区分5" dataDxfId="18">
      <calculatedColumnFormula>IF(様式2!M32="","",様式2!M32)</calculatedColumnFormula>
    </tableColumn>
    <tableColumn id="53" xr3:uid="{7837F094-0639-49EA-987F-A2C78C3399EB}" name="学年5" dataDxfId="17">
      <calculatedColumnFormula>IF(様式2!N32="","",様式2!N32)</calculatedColumnFormula>
    </tableColumn>
    <tableColumn id="54" xr3:uid="{17D872EF-2528-42F9-B6B0-17E6BBB9106D}" name="就学者6" dataDxfId="16">
      <calculatedColumnFormula>IF(OR(様式2!E33="",様式2!I33=""),"",様式2!E33)</calculatedColumnFormula>
    </tableColumn>
    <tableColumn id="55" xr3:uid="{DE1B2B0D-BDFF-4FAC-8691-356FF41D6384}" name="通学区分6" dataDxfId="15">
      <calculatedColumnFormula>IF(様式2!O33="","",様式2!O33)</calculatedColumnFormula>
    </tableColumn>
    <tableColumn id="56" xr3:uid="{B7A3D245-9E2F-4DA3-BCFC-BE334DC11A59}" name="設置区分6" dataDxfId="14">
      <calculatedColumnFormula>IF(様式2!I33="","",様式2!I33)</calculatedColumnFormula>
    </tableColumn>
    <tableColumn id="57" xr3:uid="{E6EA983C-CCEF-40B0-BF3F-867E113A2DE0}" name="学校区分6" dataDxfId="13">
      <calculatedColumnFormula>IF(様式2!M33="","",様式2!M33)</calculatedColumnFormula>
    </tableColumn>
    <tableColumn id="58" xr3:uid="{CE88F27D-81DB-49D8-AD1A-4CF76B2EF75C}" name="学年6" dataDxfId="12">
      <calculatedColumnFormula>IF(様式2!N33="","",様式2!N33)</calculatedColumnFormula>
    </tableColumn>
    <tableColumn id="59" xr3:uid="{BCBD337C-6CC0-4DFD-8F84-CAF76A18875C}" name="家計支持者の単身赴任等に係る支出" dataDxfId="11">
      <calculatedColumnFormula>様式3!H23</calculatedColumnFormula>
    </tableColumn>
    <tableColumn id="60" xr3:uid="{C4DDFD84-129C-4431-80BA-612771FA9F41}" name="長期療養に係る支出" dataDxfId="10">
      <calculatedColumnFormula>様式3!G23</calculatedColumnFormula>
    </tableColumn>
    <tableColumn id="61" xr3:uid="{4B672A0D-2705-4921-83AE-E9BB2DD1DEA5}" name="風水害等の被害額" dataDxfId="9"/>
    <tableColumn id="62" xr3:uid="{AC109590-68C5-4F12-8EDB-CE07F0E7BF5E}" name="障害者数" dataDxfId="8">
      <calculatedColumnFormula>COUNTA(様式2!G43:H45)</calculatedColumnFormula>
    </tableColumn>
    <tableColumn id="63" xr3:uid="{FB1CF586-304B-4139-9302-F71F505DC6A7}" name="前後期区分" dataDxfId="7">
      <calculatedColumnFormula>マスターデータ!E4</calculatedColumnFormula>
    </tableColumn>
    <tableColumn id="64" xr3:uid="{D65E4AC1-051B-4E68-A43C-799E8A2B59F6}" name="特記事項" dataDxfId="6">
      <calculatedColumnFormula>_xlfn.TEXTJOIN(",",TRUE,IF(様式2!I11="該当","東日本大震災",""),IF(様式2!C17="はい","独立生計",""),IF(様式3!B31&gt;0,"授業料免除データに給付奨学金を計上する必要があります。",""))</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7D1C-3E59-4F3F-83C5-768BBE865730}">
  <sheetPr codeName="Sheet2">
    <pageSetUpPr fitToPage="1"/>
  </sheetPr>
  <dimension ref="A1:N26"/>
  <sheetViews>
    <sheetView tabSelected="1" view="pageBreakPreview" zoomScale="85" zoomScaleNormal="100" zoomScaleSheetLayoutView="85" workbookViewId="0">
      <selection activeCell="J6" sqref="J6:L6"/>
    </sheetView>
  </sheetViews>
  <sheetFormatPr defaultColWidth="8.6875" defaultRowHeight="12.75"/>
  <cols>
    <col min="1" max="14" width="8.6875" style="27"/>
    <col min="15" max="15" width="11.875" style="27" bestFit="1" customWidth="1"/>
    <col min="16" max="17" width="5.6875" style="27" bestFit="1" customWidth="1"/>
    <col min="18" max="18" width="15.1875" style="27" bestFit="1" customWidth="1"/>
    <col min="19" max="19" width="7.6875" style="27" bestFit="1" customWidth="1"/>
    <col min="20" max="16384" width="8.6875" style="27"/>
  </cols>
  <sheetData>
    <row r="1" spans="1:14" ht="80" customHeight="1"/>
    <row r="2" spans="1:14" ht="16.25" customHeight="1">
      <c r="I2" s="64" t="s">
        <v>1</v>
      </c>
      <c r="J2" s="64"/>
      <c r="K2" s="64"/>
      <c r="L2" s="64"/>
      <c r="M2" s="59" t="s">
        <v>136</v>
      </c>
      <c r="N2" s="59" t="s">
        <v>137</v>
      </c>
    </row>
    <row r="3" spans="1:14" ht="28.25" customHeight="1">
      <c r="A3" s="73" t="s">
        <v>221</v>
      </c>
      <c r="B3" s="73"/>
      <c r="C3" s="73"/>
      <c r="D3" s="73"/>
      <c r="E3" s="73"/>
      <c r="F3" s="73"/>
      <c r="G3" s="73"/>
      <c r="H3" s="73"/>
      <c r="I3" s="73"/>
      <c r="J3" s="73"/>
      <c r="K3" s="73"/>
      <c r="L3" s="73"/>
      <c r="M3" s="62">
        <v>2026</v>
      </c>
      <c r="N3" s="62" t="s">
        <v>141</v>
      </c>
    </row>
    <row r="4" spans="1:14" ht="18.850000000000001" customHeight="1">
      <c r="A4" s="63" t="str">
        <f>IF(OR(C19="",C19="希望しない"),"","(兼 授業料免除・徴収猶予申請書)")</f>
        <v/>
      </c>
      <c r="B4" s="63"/>
      <c r="C4" s="63"/>
      <c r="D4" s="63"/>
      <c r="E4" s="63"/>
      <c r="F4" s="63"/>
      <c r="G4" s="63"/>
      <c r="H4" s="63"/>
      <c r="I4" s="63"/>
      <c r="J4" s="63"/>
      <c r="K4" s="63"/>
      <c r="L4" s="63"/>
    </row>
    <row r="5" spans="1:14" ht="16.25" customHeight="1"/>
    <row r="6" spans="1:14" ht="16.25" customHeight="1">
      <c r="I6" s="29" t="s">
        <v>22</v>
      </c>
      <c r="J6" s="89"/>
      <c r="K6" s="89"/>
      <c r="L6" s="89"/>
      <c r="M6" s="27" t="s">
        <v>2</v>
      </c>
    </row>
    <row r="7" spans="1:14" ht="22.5" customHeight="1">
      <c r="A7" s="1" t="s">
        <v>0</v>
      </c>
    </row>
    <row r="8" spans="1:14" ht="16.25" customHeight="1"/>
    <row r="9" spans="1:14" ht="16.25" customHeight="1">
      <c r="A9" s="27" t="s">
        <v>11</v>
      </c>
      <c r="B9" s="30"/>
      <c r="C9" s="30"/>
      <c r="D9" s="30"/>
      <c r="E9" s="31"/>
      <c r="F9" s="32"/>
      <c r="G9" s="32"/>
      <c r="H9" s="32"/>
      <c r="I9" s="33"/>
      <c r="J9" s="32"/>
      <c r="K9" s="32"/>
      <c r="L9" s="32"/>
    </row>
    <row r="10" spans="1:14" ht="34.5" customHeight="1">
      <c r="A10" s="67" t="s">
        <v>28</v>
      </c>
      <c r="B10" s="67"/>
      <c r="C10" s="74" t="s">
        <v>7</v>
      </c>
      <c r="D10" s="75"/>
      <c r="E10" s="55"/>
      <c r="F10" s="76" t="s">
        <v>8</v>
      </c>
      <c r="G10" s="77"/>
      <c r="H10" s="68" t="s">
        <v>220</v>
      </c>
      <c r="I10" s="69"/>
      <c r="J10" s="92"/>
      <c r="K10" s="93"/>
      <c r="L10" s="94"/>
    </row>
    <row r="11" spans="1:14" ht="34.5" customHeight="1">
      <c r="A11" s="67" t="s">
        <v>4</v>
      </c>
      <c r="B11" s="67"/>
      <c r="C11" s="70"/>
      <c r="D11" s="71"/>
      <c r="E11" s="71"/>
      <c r="F11" s="71"/>
      <c r="G11" s="72"/>
      <c r="H11" s="90" t="s">
        <v>9</v>
      </c>
      <c r="I11" s="91"/>
      <c r="J11" s="57" t="str">
        <f>_xlfn.XLOOKUP(C11,マスターデータ!$A$20:$A$26,マスターデータ!$B$20:$B$26,"-")</f>
        <v>-</v>
      </c>
      <c r="K11" s="56"/>
      <c r="L11" s="36" t="s">
        <v>10</v>
      </c>
    </row>
    <row r="12" spans="1:14" ht="34.5" customHeight="1">
      <c r="A12" s="67" t="s">
        <v>5</v>
      </c>
      <c r="B12" s="67"/>
      <c r="C12" s="70"/>
      <c r="D12" s="71"/>
      <c r="E12" s="71"/>
      <c r="F12" s="71"/>
      <c r="G12" s="71"/>
      <c r="H12" s="71"/>
      <c r="I12" s="71"/>
      <c r="J12" s="71"/>
      <c r="K12" s="71"/>
      <c r="L12" s="72"/>
    </row>
    <row r="13" spans="1:14" ht="34.5" customHeight="1">
      <c r="A13" s="67" t="s">
        <v>6</v>
      </c>
      <c r="B13" s="67"/>
      <c r="C13" s="70"/>
      <c r="D13" s="71"/>
      <c r="E13" s="71"/>
      <c r="F13" s="71"/>
      <c r="G13" s="71"/>
      <c r="H13" s="71"/>
      <c r="I13" s="71"/>
      <c r="J13" s="71"/>
      <c r="K13" s="71"/>
      <c r="L13" s="72"/>
    </row>
    <row r="14" spans="1:14" ht="34.5" customHeight="1">
      <c r="A14" s="67" t="s">
        <v>29</v>
      </c>
      <c r="B14" s="67"/>
      <c r="C14" s="70"/>
      <c r="D14" s="71"/>
      <c r="E14" s="71"/>
      <c r="F14" s="71"/>
      <c r="G14" s="71"/>
      <c r="H14" s="71"/>
      <c r="I14" s="71"/>
      <c r="J14" s="71"/>
      <c r="K14" s="71"/>
      <c r="L14" s="72"/>
    </row>
    <row r="15" spans="1:14" ht="40.25" customHeight="1">
      <c r="A15" s="78" t="s">
        <v>126</v>
      </c>
      <c r="B15" s="79"/>
      <c r="C15" s="79"/>
      <c r="D15" s="79"/>
      <c r="E15" s="54" t="s">
        <v>25</v>
      </c>
      <c r="F15" s="80"/>
      <c r="G15" s="81"/>
      <c r="H15" s="81"/>
      <c r="I15" s="81"/>
      <c r="J15" s="81"/>
      <c r="K15" s="81"/>
      <c r="L15" s="82"/>
    </row>
    <row r="16" spans="1:14" ht="34.5" customHeight="1">
      <c r="A16" s="33"/>
      <c r="B16" s="30"/>
      <c r="C16" s="30"/>
      <c r="D16" s="30"/>
      <c r="E16" s="31"/>
      <c r="F16" s="32"/>
      <c r="G16" s="32"/>
      <c r="H16" s="32"/>
      <c r="I16" s="33"/>
      <c r="J16" s="32"/>
      <c r="K16" s="32"/>
      <c r="L16" s="32"/>
    </row>
    <row r="17" spans="1:12" ht="50.1" customHeight="1">
      <c r="A17" s="67" t="s">
        <v>227</v>
      </c>
      <c r="B17" s="67"/>
      <c r="C17" s="83"/>
      <c r="D17" s="84"/>
      <c r="E17" s="84"/>
      <c r="F17" s="85"/>
    </row>
    <row r="18" spans="1:12" ht="16.25" customHeight="1"/>
    <row r="19" spans="1:12" ht="50.1" customHeight="1">
      <c r="A19" s="95" t="str">
        <f>マスターデータ!D4&amp;"授業料免除・徴収猶予一括申請の意向"</f>
        <v>令和8年度後期授業料免除・徴収猶予一括申請の意向</v>
      </c>
      <c r="B19" s="95"/>
      <c r="C19" s="83"/>
      <c r="D19" s="84"/>
      <c r="E19" s="84"/>
      <c r="F19" s="85"/>
      <c r="G19" s="96" t="str">
        <f>"※「…希望する」を選択した場合は、"&amp;マスターデータ!D4&amp;"授業料免除・徴収猶予申請書の提出は不要となります。"</f>
        <v>※「…希望する」を選択した場合は、令和8年度後期授業料免除・徴収猶予申請書の提出は不要となります。</v>
      </c>
      <c r="H19" s="97"/>
      <c r="I19" s="97"/>
      <c r="J19" s="97"/>
      <c r="K19" s="97"/>
      <c r="L19" s="97"/>
    </row>
    <row r="20" spans="1:12" ht="16.25" customHeight="1"/>
    <row r="21" spans="1:12" ht="16.25" customHeight="1"/>
    <row r="22" spans="1:12">
      <c r="A22" s="27" t="str">
        <f>TEXT(DATE(マスターデータ!B4,4,1),"ggge年度")&amp;"分入学料免除・徴収猶予"&amp;IF(OR(C19="",C19="希望しない"),"","、"&amp;マスターデータ!D4&amp;"分授業料免除・徴収猶予")&amp;"について、関係書類を添えて申請します。"</f>
        <v>令和8年度分入学料免除・徴収猶予について、関係書類を添えて申請します。</v>
      </c>
    </row>
    <row r="23" spans="1:12" ht="30.6" customHeight="1">
      <c r="A23" s="65" t="s">
        <v>135</v>
      </c>
      <c r="B23" s="66"/>
      <c r="C23" s="66"/>
      <c r="D23" s="66"/>
      <c r="E23" s="66"/>
      <c r="F23" s="66"/>
      <c r="G23" s="66"/>
      <c r="H23" s="66"/>
      <c r="I23" s="66"/>
      <c r="J23" s="66"/>
      <c r="K23" s="66"/>
      <c r="L23" s="66"/>
    </row>
    <row r="24" spans="1:12" ht="16.25" customHeight="1"/>
    <row r="25" spans="1:12" ht="16.25" customHeight="1">
      <c r="A25" s="27" t="str">
        <f>"入学料免除・徴収猶予"&amp;IF(OR(C19="",C19="希望しない"),"","、授業料免除・徴収猶予")&amp;"を申請する理由及び家庭状況を記入してください。"</f>
        <v>入学料免除・徴収猶予を申請する理由及び家庭状況を記入してください。</v>
      </c>
    </row>
    <row r="26" spans="1:12" ht="300" customHeight="1">
      <c r="A26" s="86"/>
      <c r="B26" s="87"/>
      <c r="C26" s="87"/>
      <c r="D26" s="87"/>
      <c r="E26" s="87"/>
      <c r="F26" s="87"/>
      <c r="G26" s="87"/>
      <c r="H26" s="87"/>
      <c r="I26" s="87"/>
      <c r="J26" s="87"/>
      <c r="K26" s="87"/>
      <c r="L26" s="88"/>
    </row>
  </sheetData>
  <sheetProtection algorithmName="SHA-512" hashValue="aTUGSRmNOmsagX2fwus87Da1ogYVxMGCYua76fEpzyxljMXjDfmh2UkRIH1lut5g9HAFZBe43Gw3pg+Meb/kYQ==" saltValue="jGtzsBlHwFLgGUOdmfgxCw==" spinCount="100000" sheet="1" selectLockedCells="1"/>
  <mergeCells count="27">
    <mergeCell ref="A26:L26"/>
    <mergeCell ref="J6:L6"/>
    <mergeCell ref="H11:I11"/>
    <mergeCell ref="J10:L10"/>
    <mergeCell ref="C12:L12"/>
    <mergeCell ref="C11:G11"/>
    <mergeCell ref="C13:L13"/>
    <mergeCell ref="A10:B10"/>
    <mergeCell ref="A11:B11"/>
    <mergeCell ref="A12:B12"/>
    <mergeCell ref="A13:B13"/>
    <mergeCell ref="A19:B19"/>
    <mergeCell ref="C19:F19"/>
    <mergeCell ref="G19:L19"/>
    <mergeCell ref="A4:L4"/>
    <mergeCell ref="I2:L2"/>
    <mergeCell ref="A23:L23"/>
    <mergeCell ref="A14:B14"/>
    <mergeCell ref="H10:I10"/>
    <mergeCell ref="C14:L14"/>
    <mergeCell ref="A17:B17"/>
    <mergeCell ref="A3:L3"/>
    <mergeCell ref="C10:D10"/>
    <mergeCell ref="F10:G10"/>
    <mergeCell ref="A15:D15"/>
    <mergeCell ref="F15:L15"/>
    <mergeCell ref="C17:F17"/>
  </mergeCells>
  <phoneticPr fontId="2"/>
  <printOptions horizontalCentered="1"/>
  <pageMargins left="0.78740157480314965" right="0.78740157480314965" top="0.59055118110236227" bottom="0.39370078740157483" header="0.31496062992125984" footer="0.31496062992125984"/>
  <pageSetup paperSize="9" scale="75"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75AB01E-0700-400F-8CB6-6B8D9CFEE27F}">
          <x14:formula1>
            <xm:f>マスターデータ!$G$4:$G$5</xm:f>
          </x14:formula1>
          <xm:sqref>E15</xm:sqref>
        </x14:dataValidation>
        <x14:dataValidation type="list" allowBlank="1" showInputMessage="1" showErrorMessage="1" xr:uid="{57ED4A25-5F8B-4010-A627-709127F781DA}">
          <x14:formula1>
            <xm:f>マスターデータ!$A$10:$A$11</xm:f>
          </x14:formula1>
          <xm:sqref>C10:D10</xm:sqref>
        </x14:dataValidation>
        <x14:dataValidation type="list" allowBlank="1" showInputMessage="1" showErrorMessage="1" xr:uid="{F9A87757-6ADE-4C3A-B7E2-C7FFE4F41FBD}">
          <x14:formula1>
            <xm:f>マスターデータ!$A$20:$A$26</xm:f>
          </x14:formula1>
          <xm:sqref>C11:G11</xm:sqref>
        </x14:dataValidation>
        <x14:dataValidation type="list" allowBlank="1" showInputMessage="1" showErrorMessage="1" xr:uid="{62F5767A-7428-4F32-8F77-70A3F5AF3796}">
          <x14:formula1>
            <xm:f>マスターデータ!$A$35:$A$38</xm:f>
          </x14:formula1>
          <xm:sqref>C19</xm:sqref>
        </x14:dataValidation>
        <x14:dataValidation type="list" allowBlank="1" showInputMessage="1" showErrorMessage="1" xr:uid="{86CC08A9-6F15-4061-9AC3-7BC3756CF0C9}">
          <x14:formula1>
            <xm:f>マスターデータ!$A$30:$A$31</xm:f>
          </x14:formula1>
          <xm:sqref>C17</xm:sqref>
        </x14:dataValidation>
        <x14:dataValidation type="list" allowBlank="1" showInputMessage="1" showErrorMessage="1" xr:uid="{2615E518-E8D8-436C-9F46-57C23C7B58B0}">
          <x14:formula1>
            <xm:f>マスターデータ!$A$15:$A$16</xm:f>
          </x14:formula1>
          <xm:sqref>N3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1322-94AF-4964-B7BB-7D6150A78D86}">
  <sheetPr codeName="Sheet3">
    <pageSetUpPr fitToPage="1"/>
  </sheetPr>
  <dimension ref="A1:R45"/>
  <sheetViews>
    <sheetView view="pageBreakPreview" zoomScale="85" zoomScaleNormal="100" zoomScaleSheetLayoutView="85" workbookViewId="0">
      <selection activeCell="I11" sqref="I11"/>
    </sheetView>
  </sheetViews>
  <sheetFormatPr defaultColWidth="8.6875" defaultRowHeight="22.25" customHeight="1"/>
  <cols>
    <col min="1" max="4" width="3.1875" style="27" customWidth="1"/>
    <col min="5" max="5" width="7.6875" style="27" customWidth="1"/>
    <col min="6" max="7" width="8.6875" style="27" customWidth="1"/>
    <col min="8" max="8" width="5.1875" style="27" bestFit="1" customWidth="1"/>
    <col min="9" max="9" width="9.6875" style="27" customWidth="1"/>
    <col min="10" max="11" width="8.6875" style="27"/>
    <col min="12" max="12" width="4.6875" style="27" customWidth="1"/>
    <col min="13" max="13" width="12.6875" style="27" customWidth="1"/>
    <col min="14" max="14" width="5.875" style="27" bestFit="1" customWidth="1"/>
    <col min="15" max="16384" width="8.6875" style="27"/>
  </cols>
  <sheetData>
    <row r="1" spans="1:18" ht="80" customHeight="1"/>
    <row r="2" spans="1:18" ht="16.25" customHeight="1">
      <c r="J2" s="1"/>
      <c r="K2" s="1"/>
      <c r="L2" s="1"/>
      <c r="P2" s="28" t="s">
        <v>253</v>
      </c>
    </row>
    <row r="3" spans="1:18" ht="28.25" customHeight="1">
      <c r="A3" s="73" t="s">
        <v>108</v>
      </c>
      <c r="B3" s="73"/>
      <c r="C3" s="73"/>
      <c r="D3" s="73"/>
      <c r="E3" s="73"/>
      <c r="F3" s="73"/>
      <c r="G3" s="73"/>
      <c r="H3" s="73"/>
      <c r="I3" s="73"/>
      <c r="J3" s="73"/>
      <c r="K3" s="73"/>
      <c r="L3" s="73"/>
      <c r="M3" s="73"/>
      <c r="N3" s="73"/>
      <c r="O3" s="73"/>
      <c r="P3" s="73"/>
      <c r="Q3" s="38"/>
      <c r="R3" s="38"/>
    </row>
    <row r="5" spans="1:18" ht="22.25" customHeight="1">
      <c r="A5" s="68" t="s">
        <v>3</v>
      </c>
      <c r="B5" s="98"/>
      <c r="C5" s="98"/>
      <c r="D5" s="98"/>
      <c r="E5" s="69"/>
      <c r="F5" s="99" t="str">
        <f>様式1!C10</f>
        <v>令和</v>
      </c>
      <c r="G5" s="100"/>
      <c r="H5" s="35" t="str">
        <f>IF(様式1!E10="","-",様式1!E10)</f>
        <v>-</v>
      </c>
      <c r="I5" s="76" t="s">
        <v>8</v>
      </c>
      <c r="J5" s="77"/>
      <c r="K5" s="68" t="s">
        <v>226</v>
      </c>
      <c r="L5" s="98"/>
      <c r="M5" s="69"/>
      <c r="N5" s="68" t="str">
        <f>IF(様式1!J10="","-",様式1!J10)</f>
        <v>-</v>
      </c>
      <c r="O5" s="98"/>
      <c r="P5" s="69"/>
    </row>
    <row r="6" spans="1:18" ht="22.25" customHeight="1">
      <c r="A6" s="68" t="s">
        <v>4</v>
      </c>
      <c r="B6" s="98"/>
      <c r="C6" s="98"/>
      <c r="D6" s="98"/>
      <c r="E6" s="69"/>
      <c r="F6" s="101" t="str">
        <f>IF(様式1!C11="","-",様式1!C11)</f>
        <v>-</v>
      </c>
      <c r="G6" s="102"/>
      <c r="H6" s="102"/>
      <c r="I6" s="102"/>
      <c r="J6" s="103"/>
      <c r="K6" s="68" t="s">
        <v>69</v>
      </c>
      <c r="L6" s="98"/>
      <c r="M6" s="69"/>
      <c r="N6" s="68" t="str">
        <f>IF(様式1!K11="","-",様式1!K11)</f>
        <v>-</v>
      </c>
      <c r="O6" s="98"/>
      <c r="P6" s="36" t="s">
        <v>10</v>
      </c>
    </row>
    <row r="7" spans="1:18" ht="22.25" customHeight="1">
      <c r="A7" s="68" t="s">
        <v>5</v>
      </c>
      <c r="B7" s="98"/>
      <c r="C7" s="98"/>
      <c r="D7" s="98"/>
      <c r="E7" s="69"/>
      <c r="F7" s="101" t="str">
        <f>IF(様式1!C12="","-",様式1!C12)</f>
        <v>-</v>
      </c>
      <c r="G7" s="102"/>
      <c r="H7" s="102"/>
      <c r="I7" s="102"/>
      <c r="J7" s="102"/>
      <c r="K7" s="102"/>
      <c r="L7" s="102"/>
      <c r="M7" s="102"/>
      <c r="N7" s="102"/>
      <c r="O7" s="102"/>
      <c r="P7" s="103"/>
    </row>
    <row r="8" spans="1:18" ht="22.25" customHeight="1">
      <c r="A8" s="30"/>
      <c r="B8" s="30"/>
      <c r="C8" s="30"/>
      <c r="D8" s="30"/>
      <c r="E8" s="31"/>
      <c r="F8" s="31"/>
      <c r="G8" s="32"/>
      <c r="H8" s="32"/>
      <c r="I8" s="32"/>
      <c r="J8" s="32"/>
      <c r="K8" s="32"/>
      <c r="L8" s="32"/>
      <c r="M8" s="33"/>
      <c r="N8" s="32"/>
      <c r="O8" s="32"/>
      <c r="P8" s="32"/>
    </row>
    <row r="9" spans="1:18" ht="22.25" customHeight="1">
      <c r="A9" s="40" t="s">
        <v>143</v>
      </c>
      <c r="E9" s="31"/>
      <c r="F9" s="31"/>
      <c r="G9" s="33"/>
      <c r="H9" s="33"/>
      <c r="I9" s="33"/>
      <c r="J9" s="33"/>
      <c r="K9" s="33"/>
      <c r="L9" s="33"/>
      <c r="M9" s="33"/>
      <c r="N9" s="33"/>
      <c r="O9" s="33"/>
      <c r="P9" s="33"/>
    </row>
    <row r="10" spans="1:18" ht="22.25" customHeight="1">
      <c r="A10" s="40"/>
      <c r="E10" s="31"/>
      <c r="F10" s="31"/>
      <c r="G10" s="33"/>
      <c r="H10" s="33"/>
      <c r="I10" s="33"/>
      <c r="J10" s="33"/>
      <c r="K10" s="33"/>
      <c r="L10" s="33"/>
      <c r="M10" s="33"/>
      <c r="N10" s="33"/>
      <c r="O10" s="33"/>
      <c r="P10" s="33"/>
    </row>
    <row r="11" spans="1:18" ht="35.1" customHeight="1">
      <c r="A11" s="151" t="s">
        <v>127</v>
      </c>
      <c r="B11" s="152"/>
      <c r="C11" s="153" t="s">
        <v>246</v>
      </c>
      <c r="D11" s="140"/>
      <c r="E11" s="140"/>
      <c r="F11" s="140"/>
      <c r="G11" s="140"/>
      <c r="H11" s="154"/>
      <c r="I11" s="8"/>
      <c r="J11" s="52" t="str">
        <f>IF($I$11="","←必ず入力してください","-")</f>
        <v>←必ず入力してください</v>
      </c>
    </row>
    <row r="13" spans="1:18" ht="22.25" customHeight="1">
      <c r="A13" s="27" t="str" cm="1">
        <f t="array" ref="A13">"【"&amp;TEXT(DATE(マスターデータ!B4,_xlfn.IFS(マスターデータ!C4="前期",4,マスターデータ!C4="後期",10),1),"ggge年m月d日")&amp;"現在の状況】"</f>
        <v>【令和8年10月1日現在の状況】</v>
      </c>
      <c r="B13" s="30"/>
      <c r="C13" s="30"/>
      <c r="D13" s="30"/>
      <c r="E13" s="31"/>
      <c r="F13" s="31"/>
      <c r="G13" s="32"/>
      <c r="H13" s="32"/>
      <c r="I13" s="32"/>
      <c r="J13" s="32"/>
      <c r="K13" s="32"/>
      <c r="L13" s="32"/>
      <c r="M13" s="33"/>
      <c r="N13" s="32"/>
      <c r="O13" s="32"/>
      <c r="P13" s="32"/>
    </row>
    <row r="14" spans="1:18" ht="22.25" customHeight="1">
      <c r="A14" s="124" t="s">
        <v>23</v>
      </c>
      <c r="B14" s="125"/>
      <c r="C14" s="106" t="s">
        <v>30</v>
      </c>
      <c r="D14" s="107"/>
      <c r="E14" s="108"/>
      <c r="F14" s="111" t="s">
        <v>216</v>
      </c>
      <c r="G14" s="112"/>
      <c r="H14" s="112"/>
      <c r="I14" s="112"/>
      <c r="J14" s="112"/>
      <c r="K14" s="112"/>
      <c r="L14" s="112"/>
      <c r="M14" s="112"/>
      <c r="N14" s="112"/>
      <c r="O14" s="112"/>
      <c r="P14" s="112"/>
    </row>
    <row r="15" spans="1:18" ht="22.25" customHeight="1">
      <c r="A15" s="126"/>
      <c r="B15" s="127"/>
      <c r="C15" s="109"/>
      <c r="D15" s="65"/>
      <c r="E15" s="110"/>
      <c r="F15" s="6" t="s">
        <v>25</v>
      </c>
      <c r="G15" s="113" t="s">
        <v>31</v>
      </c>
      <c r="H15" s="114"/>
      <c r="I15" s="114"/>
      <c r="J15" s="114"/>
      <c r="K15" s="114"/>
      <c r="L15" s="114"/>
      <c r="M15" s="114"/>
      <c r="N15" s="114"/>
      <c r="O15" s="114"/>
      <c r="P15" s="115"/>
    </row>
    <row r="16" spans="1:18" ht="22.25" customHeight="1">
      <c r="A16" s="126"/>
      <c r="B16" s="127"/>
      <c r="C16" s="109"/>
      <c r="D16" s="65"/>
      <c r="E16" s="110"/>
      <c r="F16" s="6" t="s">
        <v>25</v>
      </c>
      <c r="G16" s="113" t="s">
        <v>32</v>
      </c>
      <c r="H16" s="114"/>
      <c r="I16" s="114"/>
      <c r="J16" s="114"/>
      <c r="K16" s="114"/>
      <c r="L16" s="114"/>
      <c r="M16" s="114"/>
      <c r="N16" s="114"/>
      <c r="O16" s="114"/>
      <c r="P16" s="115"/>
    </row>
    <row r="17" spans="1:16" ht="22.25" customHeight="1">
      <c r="A17" s="128"/>
      <c r="B17" s="129"/>
      <c r="C17" s="116" t="str">
        <f>IF(AND(F15="■",F16="■",F17="■")=TRUE,"はい","いいえ")</f>
        <v>いいえ</v>
      </c>
      <c r="D17" s="117"/>
      <c r="E17" s="118"/>
      <c r="F17" s="7" t="s">
        <v>25</v>
      </c>
      <c r="G17" s="119" t="s">
        <v>33</v>
      </c>
      <c r="H17" s="120"/>
      <c r="I17" s="120"/>
      <c r="J17" s="120"/>
      <c r="K17" s="120"/>
      <c r="L17" s="120"/>
      <c r="M17" s="120"/>
      <c r="N17" s="120"/>
      <c r="O17" s="120"/>
      <c r="P17" s="121"/>
    </row>
    <row r="19" spans="1:16" ht="22.25" customHeight="1">
      <c r="A19" s="124" t="s">
        <v>247</v>
      </c>
      <c r="B19" s="125"/>
      <c r="C19" s="130" t="s">
        <v>42</v>
      </c>
      <c r="D19" s="131"/>
      <c r="E19" s="34" t="s">
        <v>38</v>
      </c>
      <c r="F19" s="67" t="s">
        <v>37</v>
      </c>
      <c r="G19" s="67"/>
      <c r="H19" s="34" t="s">
        <v>36</v>
      </c>
      <c r="I19" s="34" t="s">
        <v>35</v>
      </c>
      <c r="J19" s="67" t="s">
        <v>34</v>
      </c>
      <c r="K19" s="67"/>
      <c r="L19" s="67"/>
      <c r="M19" s="67"/>
      <c r="N19" s="67"/>
      <c r="O19" s="67"/>
      <c r="P19" s="67"/>
    </row>
    <row r="20" spans="1:16" ht="22.25" customHeight="1">
      <c r="A20" s="126"/>
      <c r="B20" s="127"/>
      <c r="C20" s="132"/>
      <c r="D20" s="133"/>
      <c r="E20" s="41" t="s">
        <v>39</v>
      </c>
      <c r="F20" s="104"/>
      <c r="G20" s="105"/>
      <c r="H20" s="8"/>
      <c r="I20" s="8"/>
      <c r="J20" s="83"/>
      <c r="K20" s="84"/>
      <c r="L20" s="84"/>
      <c r="M20" s="84"/>
      <c r="N20" s="122" t="s">
        <v>45</v>
      </c>
      <c r="O20" s="122"/>
      <c r="P20" s="123"/>
    </row>
    <row r="21" spans="1:16" ht="22.25" customHeight="1">
      <c r="A21" s="126"/>
      <c r="B21" s="127"/>
      <c r="C21" s="132"/>
      <c r="D21" s="133"/>
      <c r="E21" s="41" t="s">
        <v>40</v>
      </c>
      <c r="F21" s="104"/>
      <c r="G21" s="105"/>
      <c r="H21" s="8"/>
      <c r="I21" s="8"/>
      <c r="J21" s="83"/>
      <c r="K21" s="84"/>
      <c r="L21" s="84"/>
      <c r="M21" s="84"/>
      <c r="N21" s="122" t="s">
        <v>45</v>
      </c>
      <c r="O21" s="122"/>
      <c r="P21" s="123"/>
    </row>
    <row r="22" spans="1:16" ht="22.25" customHeight="1">
      <c r="A22" s="126"/>
      <c r="B22" s="127"/>
      <c r="C22" s="132"/>
      <c r="D22" s="133"/>
      <c r="E22" s="8"/>
      <c r="F22" s="104"/>
      <c r="G22" s="105"/>
      <c r="H22" s="8"/>
      <c r="I22" s="8"/>
      <c r="J22" s="83"/>
      <c r="K22" s="84"/>
      <c r="L22" s="84"/>
      <c r="M22" s="84"/>
      <c r="N22" s="122" t="s">
        <v>45</v>
      </c>
      <c r="O22" s="122"/>
      <c r="P22" s="123"/>
    </row>
    <row r="23" spans="1:16" ht="22.25" customHeight="1">
      <c r="A23" s="126"/>
      <c r="B23" s="127"/>
      <c r="C23" s="132"/>
      <c r="D23" s="133"/>
      <c r="E23" s="8"/>
      <c r="F23" s="104"/>
      <c r="G23" s="105"/>
      <c r="H23" s="8"/>
      <c r="I23" s="8"/>
      <c r="J23" s="83"/>
      <c r="K23" s="84"/>
      <c r="L23" s="84"/>
      <c r="M23" s="84"/>
      <c r="N23" s="122" t="s">
        <v>45</v>
      </c>
      <c r="O23" s="122"/>
      <c r="P23" s="123"/>
    </row>
    <row r="24" spans="1:16" ht="22.25" customHeight="1">
      <c r="A24" s="126"/>
      <c r="B24" s="127"/>
      <c r="C24" s="132"/>
      <c r="D24" s="133"/>
      <c r="E24" s="8"/>
      <c r="F24" s="104"/>
      <c r="G24" s="105"/>
      <c r="H24" s="8"/>
      <c r="I24" s="8"/>
      <c r="J24" s="83"/>
      <c r="K24" s="84"/>
      <c r="L24" s="84"/>
      <c r="M24" s="84"/>
      <c r="N24" s="122" t="s">
        <v>45</v>
      </c>
      <c r="O24" s="122"/>
      <c r="P24" s="123"/>
    </row>
    <row r="25" spans="1:16" ht="22.25" customHeight="1">
      <c r="A25" s="126"/>
      <c r="B25" s="127"/>
      <c r="C25" s="134"/>
      <c r="D25" s="135"/>
      <c r="E25" s="8"/>
      <c r="F25" s="104"/>
      <c r="G25" s="105"/>
      <c r="H25" s="8"/>
      <c r="I25" s="8"/>
      <c r="J25" s="83"/>
      <c r="K25" s="84"/>
      <c r="L25" s="84"/>
      <c r="M25" s="84"/>
      <c r="N25" s="122" t="s">
        <v>45</v>
      </c>
      <c r="O25" s="122"/>
      <c r="P25" s="123"/>
    </row>
    <row r="26" spans="1:16" ht="22.25" customHeight="1">
      <c r="A26" s="126"/>
      <c r="B26" s="127"/>
      <c r="C26" s="130" t="s">
        <v>41</v>
      </c>
      <c r="D26" s="131"/>
      <c r="E26" s="34" t="s">
        <v>38</v>
      </c>
      <c r="F26" s="67" t="s">
        <v>37</v>
      </c>
      <c r="G26" s="67"/>
      <c r="H26" s="34" t="s">
        <v>36</v>
      </c>
      <c r="I26" s="67" t="s">
        <v>44</v>
      </c>
      <c r="J26" s="67"/>
      <c r="K26" s="67"/>
      <c r="L26" s="67"/>
      <c r="M26" s="67"/>
      <c r="N26" s="34" t="s">
        <v>9</v>
      </c>
      <c r="O26" s="67" t="s">
        <v>43</v>
      </c>
      <c r="P26" s="67"/>
    </row>
    <row r="27" spans="1:16" ht="22.25" customHeight="1">
      <c r="A27" s="126"/>
      <c r="B27" s="127"/>
      <c r="C27" s="132"/>
      <c r="D27" s="133"/>
      <c r="E27" s="41" t="s">
        <v>23</v>
      </c>
      <c r="F27" s="136" t="str">
        <f>IF(様式1!C12="","-",様式1!C12)</f>
        <v>-</v>
      </c>
      <c r="G27" s="137"/>
      <c r="H27" s="8"/>
      <c r="I27" s="42" t="s">
        <v>67</v>
      </c>
      <c r="J27" s="139" t="str">
        <f>_xlfn.XLOOKUP(F6,マスターデータ!$A$20:$A$26,マスターデータ!$C$20:$C$26,"室蘭工業大学",0)</f>
        <v>室蘭工業大学</v>
      </c>
      <c r="K27" s="140"/>
      <c r="L27" s="141"/>
      <c r="M27" s="43" t="s">
        <v>68</v>
      </c>
      <c r="N27" s="41" t="str">
        <f>IF(様式1!K11="","-",様式1!K11)</f>
        <v>-</v>
      </c>
      <c r="O27" s="92"/>
      <c r="P27" s="94"/>
    </row>
    <row r="28" spans="1:16" ht="22.25" customHeight="1">
      <c r="A28" s="126"/>
      <c r="B28" s="127"/>
      <c r="C28" s="132"/>
      <c r="D28" s="133"/>
      <c r="E28" s="8"/>
      <c r="F28" s="104"/>
      <c r="G28" s="105"/>
      <c r="H28" s="8"/>
      <c r="I28" s="9"/>
      <c r="J28" s="138"/>
      <c r="K28" s="138"/>
      <c r="L28" s="138"/>
      <c r="M28" s="10"/>
      <c r="N28" s="8"/>
      <c r="O28" s="92"/>
      <c r="P28" s="94"/>
    </row>
    <row r="29" spans="1:16" ht="22.25" customHeight="1">
      <c r="A29" s="126"/>
      <c r="B29" s="127"/>
      <c r="C29" s="132"/>
      <c r="D29" s="133"/>
      <c r="E29" s="8"/>
      <c r="F29" s="104"/>
      <c r="G29" s="105"/>
      <c r="H29" s="8"/>
      <c r="I29" s="9"/>
      <c r="J29" s="138"/>
      <c r="K29" s="138"/>
      <c r="L29" s="138"/>
      <c r="M29" s="10"/>
      <c r="N29" s="8"/>
      <c r="O29" s="92"/>
      <c r="P29" s="94"/>
    </row>
    <row r="30" spans="1:16" ht="22.25" customHeight="1">
      <c r="A30" s="126"/>
      <c r="B30" s="127"/>
      <c r="C30" s="132"/>
      <c r="D30" s="133"/>
      <c r="E30" s="8"/>
      <c r="F30" s="104"/>
      <c r="G30" s="105"/>
      <c r="H30" s="8"/>
      <c r="I30" s="9"/>
      <c r="J30" s="138"/>
      <c r="K30" s="138"/>
      <c r="L30" s="138"/>
      <c r="M30" s="10"/>
      <c r="N30" s="8"/>
      <c r="O30" s="92"/>
      <c r="P30" s="94"/>
    </row>
    <row r="31" spans="1:16" ht="22.25" customHeight="1">
      <c r="A31" s="126"/>
      <c r="B31" s="127"/>
      <c r="C31" s="132"/>
      <c r="D31" s="133"/>
      <c r="E31" s="8"/>
      <c r="F31" s="104"/>
      <c r="G31" s="105"/>
      <c r="H31" s="8"/>
      <c r="I31" s="9"/>
      <c r="J31" s="138"/>
      <c r="K31" s="138"/>
      <c r="L31" s="138"/>
      <c r="M31" s="10"/>
      <c r="N31" s="8"/>
      <c r="O31" s="92"/>
      <c r="P31" s="94"/>
    </row>
    <row r="32" spans="1:16" ht="22.25" customHeight="1">
      <c r="A32" s="126"/>
      <c r="B32" s="127"/>
      <c r="C32" s="132"/>
      <c r="D32" s="133"/>
      <c r="E32" s="8"/>
      <c r="F32" s="104"/>
      <c r="G32" s="105"/>
      <c r="H32" s="8"/>
      <c r="I32" s="9"/>
      <c r="J32" s="138"/>
      <c r="K32" s="138"/>
      <c r="L32" s="138"/>
      <c r="M32" s="10"/>
      <c r="N32" s="8"/>
      <c r="O32" s="92"/>
      <c r="P32" s="94"/>
    </row>
    <row r="33" spans="1:16" ht="22.25" customHeight="1">
      <c r="A33" s="128"/>
      <c r="B33" s="129"/>
      <c r="C33" s="134"/>
      <c r="D33" s="135"/>
      <c r="E33" s="8"/>
      <c r="F33" s="104"/>
      <c r="G33" s="105"/>
      <c r="H33" s="8"/>
      <c r="I33" s="9"/>
      <c r="J33" s="138"/>
      <c r="K33" s="138"/>
      <c r="L33" s="138"/>
      <c r="M33" s="10"/>
      <c r="N33" s="8"/>
      <c r="O33" s="92"/>
      <c r="P33" s="94"/>
    </row>
    <row r="35" spans="1:16" ht="22.25" customHeight="1">
      <c r="C35" s="124" t="s">
        <v>76</v>
      </c>
      <c r="D35" s="125"/>
      <c r="E35" s="143" t="str">
        <f>IF(COUNTBLANK(G36:G37)=2,"非該当","該当")</f>
        <v>非該当</v>
      </c>
      <c r="F35" s="144"/>
      <c r="G35" s="145"/>
      <c r="H35" s="149"/>
      <c r="I35" s="156"/>
      <c r="J35" s="156"/>
      <c r="K35" s="150"/>
    </row>
    <row r="36" spans="1:16" ht="22.25" customHeight="1">
      <c r="C36" s="126"/>
      <c r="D36" s="127"/>
      <c r="E36" s="142" t="s">
        <v>79</v>
      </c>
      <c r="F36" s="142"/>
      <c r="G36" s="58"/>
      <c r="H36" s="157" t="s">
        <v>46</v>
      </c>
      <c r="I36" s="158"/>
      <c r="J36" s="158"/>
      <c r="K36" s="159"/>
    </row>
    <row r="37" spans="1:16" ht="22.25" customHeight="1">
      <c r="C37" s="126"/>
      <c r="D37" s="127"/>
      <c r="E37" s="166" t="s">
        <v>80</v>
      </c>
      <c r="F37" s="166"/>
      <c r="G37" s="58"/>
      <c r="H37" s="160" t="s">
        <v>46</v>
      </c>
      <c r="I37" s="161"/>
      <c r="J37" s="161"/>
      <c r="K37" s="162"/>
    </row>
    <row r="38" spans="1:16" ht="22.25" customHeight="1">
      <c r="C38" s="126"/>
      <c r="D38" s="127"/>
      <c r="E38" s="166" t="s">
        <v>77</v>
      </c>
      <c r="F38" s="166"/>
      <c r="G38" s="50"/>
      <c r="H38" s="163"/>
      <c r="I38" s="164"/>
      <c r="J38" s="164"/>
      <c r="K38" s="165"/>
      <c r="L38" s="52" t="str">
        <f>IF(AND(OR($G$36="死別",$G$37="死別"),$G$38=""),"←必ず入力してください","-")</f>
        <v>-</v>
      </c>
    </row>
    <row r="39" spans="1:16" ht="22.25" customHeight="1">
      <c r="C39" s="126"/>
      <c r="D39" s="127"/>
      <c r="E39" s="166" t="s">
        <v>78</v>
      </c>
      <c r="F39" s="166"/>
      <c r="G39" s="50"/>
      <c r="H39" s="163"/>
      <c r="I39" s="164"/>
      <c r="J39" s="164"/>
      <c r="K39" s="165"/>
      <c r="L39" s="52" t="str">
        <f>IF(AND($E$35="該当",$G$39=""),"←必ず入力してください","-")</f>
        <v>-</v>
      </c>
    </row>
    <row r="40" spans="1:16" ht="22.25" customHeight="1">
      <c r="C40" s="128"/>
      <c r="D40" s="129"/>
      <c r="E40" s="167" t="s">
        <v>81</v>
      </c>
      <c r="F40" s="167"/>
      <c r="G40" s="51"/>
      <c r="H40" s="146"/>
      <c r="I40" s="147"/>
      <c r="J40" s="44" t="s">
        <v>107</v>
      </c>
      <c r="K40" s="45"/>
      <c r="L40" s="52" t="str">
        <f>IF(AND(OR($G$36="生別",$G$37="生別"),$G$40=""),"←必ず入力してください","-")</f>
        <v>-</v>
      </c>
    </row>
    <row r="42" spans="1:16" ht="26.45" customHeight="1">
      <c r="C42" s="155" t="s">
        <v>142</v>
      </c>
      <c r="D42" s="155"/>
      <c r="E42" s="148" t="s">
        <v>91</v>
      </c>
      <c r="F42" s="148"/>
      <c r="G42" s="148" t="s">
        <v>90</v>
      </c>
      <c r="H42" s="148"/>
      <c r="I42" s="41" t="s">
        <v>89</v>
      </c>
      <c r="J42" s="149" t="s">
        <v>92</v>
      </c>
      <c r="K42" s="150"/>
    </row>
    <row r="43" spans="1:16" ht="22.25" customHeight="1">
      <c r="C43" s="155"/>
      <c r="D43" s="155"/>
      <c r="E43" s="104"/>
      <c r="F43" s="105"/>
      <c r="G43" s="83"/>
      <c r="H43" s="85"/>
      <c r="I43" s="11"/>
      <c r="J43" s="83"/>
      <c r="K43" s="85"/>
    </row>
    <row r="44" spans="1:16" ht="22.25" customHeight="1">
      <c r="C44" s="155"/>
      <c r="D44" s="155"/>
      <c r="E44" s="104"/>
      <c r="F44" s="105"/>
      <c r="G44" s="83"/>
      <c r="H44" s="85"/>
      <c r="I44" s="11"/>
      <c r="J44" s="83"/>
      <c r="K44" s="85"/>
    </row>
    <row r="45" spans="1:16" ht="22.25" customHeight="1">
      <c r="C45" s="155"/>
      <c r="D45" s="155"/>
      <c r="E45" s="104"/>
      <c r="F45" s="105"/>
      <c r="G45" s="83"/>
      <c r="H45" s="85"/>
      <c r="I45" s="11"/>
      <c r="J45" s="83"/>
      <c r="K45" s="85"/>
    </row>
  </sheetData>
  <sheetProtection algorithmName="SHA-512" hashValue="8YukiM9WOBxnTxo5abQjNGMwQL3pEf4eBcmAgc27O/OlS8cmyWaa5Bkk2aQjkGO898YahGUlim5/zVO/NgC4YQ==" saltValue="X6oZqroGsExPsb18BAGPUA==" spinCount="100000" sheet="1" selectLockedCells="1"/>
  <mergeCells count="94">
    <mergeCell ref="A14:B17"/>
    <mergeCell ref="A11:B11"/>
    <mergeCell ref="C11:H11"/>
    <mergeCell ref="C42:D45"/>
    <mergeCell ref="H35:K35"/>
    <mergeCell ref="H36:K36"/>
    <mergeCell ref="H37:K37"/>
    <mergeCell ref="H38:K38"/>
    <mergeCell ref="H39:K39"/>
    <mergeCell ref="C35:D40"/>
    <mergeCell ref="E37:F37"/>
    <mergeCell ref="E38:F38"/>
    <mergeCell ref="E39:F39"/>
    <mergeCell ref="E40:F40"/>
    <mergeCell ref="E42:F42"/>
    <mergeCell ref="E43:F43"/>
    <mergeCell ref="J30:L30"/>
    <mergeCell ref="J31:L31"/>
    <mergeCell ref="O31:P31"/>
    <mergeCell ref="E44:F44"/>
    <mergeCell ref="E45:F45"/>
    <mergeCell ref="H40:I40"/>
    <mergeCell ref="J45:K45"/>
    <mergeCell ref="G42:H42"/>
    <mergeCell ref="G43:H43"/>
    <mergeCell ref="G44:H44"/>
    <mergeCell ref="G45:H45"/>
    <mergeCell ref="J42:K42"/>
    <mergeCell ref="J43:K43"/>
    <mergeCell ref="J44:K44"/>
    <mergeCell ref="J25:M25"/>
    <mergeCell ref="N25:P25"/>
    <mergeCell ref="I26:M26"/>
    <mergeCell ref="O26:P26"/>
    <mergeCell ref="E36:F36"/>
    <mergeCell ref="O29:P29"/>
    <mergeCell ref="F30:G30"/>
    <mergeCell ref="O30:P30"/>
    <mergeCell ref="J33:L33"/>
    <mergeCell ref="J32:L32"/>
    <mergeCell ref="F31:G31"/>
    <mergeCell ref="F32:G32"/>
    <mergeCell ref="O32:P32"/>
    <mergeCell ref="E35:G35"/>
    <mergeCell ref="O33:P33"/>
    <mergeCell ref="J29:L29"/>
    <mergeCell ref="J28:L28"/>
    <mergeCell ref="J27:L27"/>
    <mergeCell ref="O27:P27"/>
    <mergeCell ref="F28:G28"/>
    <mergeCell ref="O28:P28"/>
    <mergeCell ref="J23:M23"/>
    <mergeCell ref="N23:P23"/>
    <mergeCell ref="J24:M24"/>
    <mergeCell ref="J22:M22"/>
    <mergeCell ref="N22:P22"/>
    <mergeCell ref="N24:P24"/>
    <mergeCell ref="A19:B33"/>
    <mergeCell ref="C19:D25"/>
    <mergeCell ref="F19:G19"/>
    <mergeCell ref="F24:G24"/>
    <mergeCell ref="F25:G25"/>
    <mergeCell ref="F29:G29"/>
    <mergeCell ref="C26:D33"/>
    <mergeCell ref="F26:G26"/>
    <mergeCell ref="F33:G33"/>
    <mergeCell ref="F27:G27"/>
    <mergeCell ref="F22:G22"/>
    <mergeCell ref="F23:G23"/>
    <mergeCell ref="J19:P19"/>
    <mergeCell ref="F20:G20"/>
    <mergeCell ref="F21:G21"/>
    <mergeCell ref="C14:E16"/>
    <mergeCell ref="F14:P14"/>
    <mergeCell ref="G15:P15"/>
    <mergeCell ref="G16:P16"/>
    <mergeCell ref="C17:E17"/>
    <mergeCell ref="G17:P17"/>
    <mergeCell ref="N20:P20"/>
    <mergeCell ref="J20:M20"/>
    <mergeCell ref="J21:M21"/>
    <mergeCell ref="N21:P21"/>
    <mergeCell ref="A6:E6"/>
    <mergeCell ref="F6:J6"/>
    <mergeCell ref="K6:M6"/>
    <mergeCell ref="N6:O6"/>
    <mergeCell ref="A7:E7"/>
    <mergeCell ref="F7:P7"/>
    <mergeCell ref="A3:P3"/>
    <mergeCell ref="A5:E5"/>
    <mergeCell ref="F5:G5"/>
    <mergeCell ref="I5:J5"/>
    <mergeCell ref="K5:M5"/>
    <mergeCell ref="N5:P5"/>
  </mergeCells>
  <phoneticPr fontId="2"/>
  <conditionalFormatting sqref="G38">
    <cfRule type="expression" dxfId="5" priority="5">
      <formula>OR($G$36="死別",$G$37="死別")</formula>
    </cfRule>
  </conditionalFormatting>
  <conditionalFormatting sqref="G40">
    <cfRule type="expression" dxfId="4" priority="6">
      <formula>OR($G$36="生別",$G$37="生別")</formula>
    </cfRule>
  </conditionalFormatting>
  <conditionalFormatting sqref="H36 G39">
    <cfRule type="expression" dxfId="3" priority="1">
      <formula>$G$36&lt;&gt;""</formula>
    </cfRule>
  </conditionalFormatting>
  <conditionalFormatting sqref="H37 G39">
    <cfRule type="expression" dxfId="2" priority="2">
      <formula>$G$37&lt;&gt;""</formula>
    </cfRule>
  </conditionalFormatting>
  <conditionalFormatting sqref="H40">
    <cfRule type="expression" dxfId="1" priority="7">
      <formula>$G$40="有"</formula>
    </cfRule>
  </conditionalFormatting>
  <dataValidations count="2">
    <dataValidation type="whole" operator="greaterThanOrEqual" allowBlank="1" showInputMessage="1" showErrorMessage="1" sqref="H27:H33" xr:uid="{6267220E-CBCC-495C-8D50-65D881256102}">
      <formula1>0</formula1>
    </dataValidation>
    <dataValidation type="whole" operator="greaterThanOrEqual" allowBlank="1" showInputMessage="1" showErrorMessage="1" sqref="N28:N33" xr:uid="{3C0C9266-6036-492D-BDC0-370B30CFB604}">
      <formula1>1</formula1>
    </dataValidation>
  </dataValidations>
  <printOptions horizontalCentered="1"/>
  <pageMargins left="0.59055118110236227" right="0.59055118110236227" top="0.59055118110236227" bottom="0.39370078740157483" header="0.31496062992125984" footer="0.31496062992125984"/>
  <pageSetup paperSize="9" scale="73"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99B67760-F295-46B4-A7C6-32B537A58426}">
          <x14:formula1>
            <xm:f>マスターデータ!$G$13:$G$17</xm:f>
          </x14:formula1>
          <xm:sqref>E28:E33</xm:sqref>
        </x14:dataValidation>
        <x14:dataValidation type="list" allowBlank="1" showInputMessage="1" showErrorMessage="1" xr:uid="{E5AA9B96-83D9-472D-A537-CC5F47C19A7B}">
          <x14:formula1>
            <xm:f>マスターデータ!$G$27:$G$28</xm:f>
          </x14:formula1>
          <xm:sqref>I28:I33</xm:sqref>
        </x14:dataValidation>
        <x14:dataValidation type="list" allowBlank="1" showInputMessage="1" showErrorMessage="1" xr:uid="{CB26928B-08B7-4619-B917-B27E903BA3EA}">
          <x14:formula1>
            <xm:f>マスターデータ!$G$4:$G$5</xm:f>
          </x14:formula1>
          <xm:sqref>F15:F17</xm:sqref>
        </x14:dataValidation>
        <x14:dataValidation type="list" allowBlank="1" showInputMessage="1" showErrorMessage="1" xr:uid="{C00D7012-4E54-4B69-ACF5-48E01F41C2AC}">
          <x14:formula1>
            <xm:f>マスターデータ!$G$32:$G$38</xm:f>
          </x14:formula1>
          <xm:sqref>M27:M33</xm:sqref>
        </x14:dataValidation>
        <x14:dataValidation type="list" allowBlank="1" showInputMessage="1" showErrorMessage="1" xr:uid="{88319487-C42F-4BBD-AA45-3CFECE6A9AA2}">
          <x14:formula1>
            <xm:f>マスターデータ!$G$42:$G$43</xm:f>
          </x14:formula1>
          <xm:sqref>O27:P33</xm:sqref>
        </x14:dataValidation>
        <x14:dataValidation type="list" allowBlank="1" showInputMessage="1" showErrorMessage="1" xr:uid="{C79C3C2B-1935-486B-9674-7FA87C461B7C}">
          <x14:formula1>
            <xm:f>マスターデータ!$G$47:$G$48</xm:f>
          </x14:formula1>
          <xm:sqref>I11</xm:sqref>
        </x14:dataValidation>
        <x14:dataValidation type="list" allowBlank="1" showInputMessage="1" showErrorMessage="1" xr:uid="{E8B68D3F-FFBF-4462-B266-0507B2F12DE2}">
          <x14:formula1>
            <xm:f>マスターデータ!$G$57:$G$58</xm:f>
          </x14:formula1>
          <xm:sqref>G38:G40 I43:K45</xm:sqref>
        </x14:dataValidation>
        <x14:dataValidation type="list" allowBlank="1" showInputMessage="1" showErrorMessage="1" xr:uid="{6B8765FC-E51E-4344-BE2E-DE1DB4960043}">
          <x14:formula1>
            <xm:f>マスターデータ!$G$13:$G$23</xm:f>
          </x14:formula1>
          <xm:sqref>E22:E25</xm:sqref>
        </x14:dataValidation>
        <x14:dataValidation type="list" allowBlank="1" showInputMessage="1" showErrorMessage="1" xr:uid="{9AFA738D-CE17-4375-B1E1-A836983859D3}">
          <x14:formula1>
            <xm:f>マスターデータ!$G$52:$G$53</xm:f>
          </x14:formula1>
          <xm:sqref>G36:G37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16D4-6E50-4FFE-9301-7714374FB167}">
  <sheetPr codeName="Sheet4">
    <pageSetUpPr fitToPage="1"/>
  </sheetPr>
  <dimension ref="A1:R31"/>
  <sheetViews>
    <sheetView view="pageBreakPreview" zoomScale="85" zoomScaleNormal="100" zoomScaleSheetLayoutView="85" workbookViewId="0">
      <selection activeCell="A12" sqref="A12"/>
    </sheetView>
  </sheetViews>
  <sheetFormatPr defaultColWidth="10.6875" defaultRowHeight="22.25" customHeight="1"/>
  <cols>
    <col min="1" max="1" width="7.6875" style="27" customWidth="1"/>
    <col min="2" max="2" width="11.625" style="27" bestFit="1" customWidth="1"/>
    <col min="3" max="9" width="10.6875" style="27"/>
    <col min="10" max="10" width="10.6875" style="27" customWidth="1"/>
    <col min="11" max="16384" width="10.6875" style="27"/>
  </cols>
  <sheetData>
    <row r="1" spans="1:18" ht="80" customHeight="1"/>
    <row r="2" spans="1:18" ht="16.25" customHeight="1">
      <c r="J2" s="28" t="s">
        <v>254</v>
      </c>
      <c r="R2" s="27" t="s">
        <v>236</v>
      </c>
    </row>
    <row r="3" spans="1:18" ht="28.25" customHeight="1">
      <c r="A3" s="73" t="s">
        <v>109</v>
      </c>
      <c r="B3" s="73"/>
      <c r="C3" s="73"/>
      <c r="D3" s="73"/>
      <c r="E3" s="73"/>
      <c r="F3" s="73"/>
      <c r="G3" s="73"/>
      <c r="H3" s="73"/>
      <c r="I3" s="73"/>
      <c r="J3" s="73"/>
      <c r="K3" s="38"/>
      <c r="L3" s="38"/>
    </row>
    <row r="5" spans="1:18" ht="22.25" customHeight="1">
      <c r="A5" s="68" t="s">
        <v>3</v>
      </c>
      <c r="B5" s="69"/>
      <c r="C5" s="39" t="str">
        <f>様式1!C10</f>
        <v>令和</v>
      </c>
      <c r="D5" s="35" t="str">
        <f>IF(様式1!E10="","-",様式1!E10)</f>
        <v>-</v>
      </c>
      <c r="E5" s="37" t="s">
        <v>8</v>
      </c>
      <c r="F5" s="68" t="s">
        <v>226</v>
      </c>
      <c r="G5" s="69"/>
      <c r="H5" s="68" t="str">
        <f>IF(様式1!J10="","-",様式1!J10)</f>
        <v>-</v>
      </c>
      <c r="I5" s="98"/>
      <c r="J5" s="69"/>
    </row>
    <row r="6" spans="1:18" ht="22.25" customHeight="1">
      <c r="A6" s="68" t="s">
        <v>4</v>
      </c>
      <c r="B6" s="69"/>
      <c r="C6" s="136" t="str">
        <f>IF(様式1!C11="","-",様式1!C11)</f>
        <v>-</v>
      </c>
      <c r="D6" s="168"/>
      <c r="E6" s="137"/>
      <c r="F6" s="68" t="s">
        <v>69</v>
      </c>
      <c r="G6" s="69"/>
      <c r="H6" s="68" t="str">
        <f>IF(様式1!K11="","-",様式1!K11)</f>
        <v>-</v>
      </c>
      <c r="I6" s="98"/>
      <c r="J6" s="36" t="s">
        <v>121</v>
      </c>
    </row>
    <row r="7" spans="1:18" ht="22.25" customHeight="1">
      <c r="A7" s="68" t="s">
        <v>5</v>
      </c>
      <c r="B7" s="69"/>
      <c r="C7" s="136" t="str">
        <f>IF(様式1!C12="","-",様式1!C12)</f>
        <v>-</v>
      </c>
      <c r="D7" s="168"/>
      <c r="E7" s="168"/>
      <c r="F7" s="168"/>
      <c r="G7" s="168"/>
      <c r="H7" s="168"/>
      <c r="I7" s="168"/>
      <c r="J7" s="137"/>
    </row>
    <row r="8" spans="1:18" ht="22.25" customHeight="1">
      <c r="A8" s="30"/>
      <c r="B8" s="30"/>
      <c r="C8" s="30"/>
      <c r="D8" s="30"/>
      <c r="E8" s="31"/>
      <c r="F8" s="31"/>
      <c r="G8" s="32"/>
      <c r="H8" s="32"/>
      <c r="I8" s="32"/>
      <c r="J8" s="32"/>
      <c r="K8" s="32"/>
      <c r="L8" s="32"/>
      <c r="M8" s="33"/>
      <c r="N8" s="32"/>
      <c r="O8" s="32"/>
      <c r="P8" s="32"/>
    </row>
    <row r="9" spans="1:18" ht="22.25" customHeight="1">
      <c r="A9" s="40" t="s">
        <v>128</v>
      </c>
      <c r="E9" s="31"/>
      <c r="F9" s="31"/>
      <c r="G9" s="33"/>
      <c r="H9" s="33"/>
      <c r="I9" s="33"/>
      <c r="J9" s="33"/>
      <c r="K9" s="33"/>
      <c r="L9" s="33"/>
      <c r="M9" s="33"/>
      <c r="N9" s="33"/>
      <c r="O9" s="33"/>
      <c r="P9" s="33"/>
    </row>
    <row r="10" spans="1:18" ht="22.25" customHeight="1">
      <c r="A10" s="27" t="s">
        <v>234</v>
      </c>
      <c r="B10" s="30"/>
      <c r="C10" s="30"/>
      <c r="D10" s="30"/>
      <c r="E10" s="31"/>
      <c r="F10" s="31"/>
      <c r="G10" s="32"/>
      <c r="H10" s="32"/>
      <c r="I10" s="32"/>
      <c r="J10" s="32"/>
      <c r="K10" s="32"/>
      <c r="L10" s="32"/>
      <c r="M10" s="33"/>
      <c r="N10" s="32"/>
      <c r="O10" s="32"/>
      <c r="P10" s="32"/>
    </row>
    <row r="11" spans="1:18" ht="22.25" customHeight="1">
      <c r="A11" s="41" t="s">
        <v>38</v>
      </c>
      <c r="B11" s="46" t="s">
        <v>110</v>
      </c>
      <c r="C11" s="46" t="s">
        <v>111</v>
      </c>
      <c r="D11" s="46" t="s">
        <v>112</v>
      </c>
      <c r="E11" s="46" t="s">
        <v>113</v>
      </c>
      <c r="F11" s="46" t="s">
        <v>114</v>
      </c>
      <c r="G11" s="47" t="s">
        <v>147</v>
      </c>
      <c r="H11" s="46" t="s">
        <v>144</v>
      </c>
      <c r="I11" s="46" t="s">
        <v>120</v>
      </c>
    </row>
    <row r="12" spans="1:18" ht="22.25" customHeight="1">
      <c r="A12" s="12"/>
      <c r="B12" s="13"/>
      <c r="C12" s="13"/>
      <c r="D12" s="13"/>
      <c r="E12" s="13"/>
      <c r="F12" s="13"/>
      <c r="G12" s="13"/>
      <c r="H12" s="13"/>
      <c r="I12" s="13"/>
    </row>
    <row r="13" spans="1:18" ht="22.25" customHeight="1">
      <c r="A13" s="12"/>
      <c r="B13" s="13"/>
      <c r="C13" s="13"/>
      <c r="D13" s="13"/>
      <c r="E13" s="13"/>
      <c r="F13" s="13"/>
      <c r="G13" s="13"/>
      <c r="H13" s="13"/>
      <c r="I13" s="13"/>
    </row>
    <row r="14" spans="1:18" ht="22.25" customHeight="1">
      <c r="A14" s="12"/>
      <c r="B14" s="13"/>
      <c r="C14" s="13"/>
      <c r="D14" s="13"/>
      <c r="E14" s="13"/>
      <c r="F14" s="13"/>
      <c r="G14" s="13"/>
      <c r="H14" s="13"/>
      <c r="I14" s="13"/>
    </row>
    <row r="15" spans="1:18" ht="22.25" customHeight="1">
      <c r="A15" s="12"/>
      <c r="B15" s="13"/>
      <c r="C15" s="13"/>
      <c r="D15" s="13"/>
      <c r="E15" s="13"/>
      <c r="F15" s="13"/>
      <c r="G15" s="13"/>
      <c r="H15" s="13"/>
      <c r="I15" s="13"/>
    </row>
    <row r="16" spans="1:18" ht="22.25" customHeight="1">
      <c r="A16" s="12"/>
      <c r="B16" s="13"/>
      <c r="C16" s="13"/>
      <c r="D16" s="13"/>
      <c r="E16" s="13"/>
      <c r="F16" s="13"/>
      <c r="G16" s="13"/>
      <c r="H16" s="13"/>
      <c r="I16" s="13"/>
    </row>
    <row r="17" spans="1:9" ht="22.25" customHeight="1">
      <c r="A17" s="12"/>
      <c r="B17" s="13"/>
      <c r="C17" s="13"/>
      <c r="D17" s="13"/>
      <c r="E17" s="13"/>
      <c r="F17" s="13"/>
      <c r="G17" s="13"/>
      <c r="H17" s="13"/>
      <c r="I17" s="13"/>
    </row>
    <row r="18" spans="1:9" ht="22.25" customHeight="1">
      <c r="A18" s="12"/>
      <c r="B18" s="13"/>
      <c r="C18" s="13"/>
      <c r="D18" s="13"/>
      <c r="E18" s="13"/>
      <c r="F18" s="13"/>
      <c r="G18" s="13"/>
      <c r="H18" s="13"/>
      <c r="I18" s="13"/>
    </row>
    <row r="21" spans="1:9" ht="22.25" customHeight="1">
      <c r="A21" s="27" t="str" cm="1">
        <f t="array" ref="A21">"【"
&amp;TEXT(DATE(マスターデータ!B4-1,_xlfn.IFS(マスターデータ!C4="前期",4,マスターデータ!C4="後期",10),1),"ggge年m月")
&amp;"から"
&amp;TEXT(DATE(マスターデータ!B4,_xlfn.IFS(マスターデータ!C4="前期",3,マスターデータ!C4="後期",9),1),"ggge年m月")&amp;"までの収入（単位：円）】"</f>
        <v>【令和7年10月から令和8年9月までの収入（単位：円）】</v>
      </c>
      <c r="G21" s="27" t="s">
        <v>132</v>
      </c>
    </row>
    <row r="22" spans="1:9" ht="22.25" customHeight="1">
      <c r="A22" s="41" t="s">
        <v>38</v>
      </c>
      <c r="B22" s="46" t="s">
        <v>116</v>
      </c>
      <c r="C22" s="46" t="s">
        <v>117</v>
      </c>
      <c r="D22" s="46" t="s">
        <v>118</v>
      </c>
      <c r="E22" s="48"/>
      <c r="G22" s="41" t="s">
        <v>130</v>
      </c>
      <c r="H22" s="46" t="s">
        <v>131</v>
      </c>
    </row>
    <row r="23" spans="1:9" ht="22.25" customHeight="1">
      <c r="A23" s="8"/>
      <c r="B23" s="17"/>
      <c r="C23" s="17"/>
      <c r="D23" s="17"/>
      <c r="E23" s="48"/>
      <c r="G23" s="11"/>
      <c r="H23" s="17"/>
    </row>
    <row r="24" spans="1:9" ht="22.25" customHeight="1">
      <c r="A24" s="8"/>
      <c r="B24" s="17"/>
      <c r="C24" s="17"/>
      <c r="D24" s="17"/>
      <c r="E24" s="48"/>
    </row>
    <row r="25" spans="1:9" ht="22.25" customHeight="1">
      <c r="A25" s="8"/>
      <c r="B25" s="18"/>
      <c r="C25" s="18"/>
      <c r="D25" s="18"/>
    </row>
    <row r="26" spans="1:9" ht="22.25" customHeight="1">
      <c r="A26" s="8"/>
      <c r="B26" s="18"/>
      <c r="C26" s="18"/>
      <c r="D26" s="18"/>
    </row>
    <row r="27" spans="1:9" ht="22.25" customHeight="1">
      <c r="A27" s="27" t="s">
        <v>129</v>
      </c>
    </row>
    <row r="29" spans="1:9" ht="22.25" customHeight="1">
      <c r="A29" s="49" t="s">
        <v>235</v>
      </c>
    </row>
    <row r="30" spans="1:9" ht="30" customHeight="1">
      <c r="A30" s="41" t="s">
        <v>38</v>
      </c>
      <c r="B30" s="46" t="s">
        <v>115</v>
      </c>
    </row>
    <row r="31" spans="1:9" ht="22.25" customHeight="1">
      <c r="A31" s="41" t="s">
        <v>23</v>
      </c>
      <c r="B31" s="17"/>
    </row>
  </sheetData>
  <sheetProtection algorithmName="SHA-512" hashValue="KEoO/8FrWYIo9Rtpk+CyE93wdsNkZcuBWfKGhvJEAC0O1kpxW96wrf+4NUPP7lJPtjls1NAXMCZ6UgFRZLTYZg==" saltValue="82Y3ILz7M+GLtzq9/zJUAQ==" spinCount="100000" sheet="1" selectLockedCells="1"/>
  <mergeCells count="10">
    <mergeCell ref="A3:J3"/>
    <mergeCell ref="A5:B5"/>
    <mergeCell ref="A6:B6"/>
    <mergeCell ref="A7:B7"/>
    <mergeCell ref="F5:G5"/>
    <mergeCell ref="F6:G6"/>
    <mergeCell ref="C7:J7"/>
    <mergeCell ref="C6:E6"/>
    <mergeCell ref="H6:I6"/>
    <mergeCell ref="H5:J5"/>
  </mergeCells>
  <phoneticPr fontId="2"/>
  <printOptions horizontalCentered="1"/>
  <pageMargins left="0.59055118110236227" right="0.59055118110236227" top="0.59055118110236227" bottom="0.39370078740157483" header="0.31496062992125984" footer="0.31496062992125984"/>
  <pageSetup paperSize="9" scale="7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6E4A9D3-E47A-4F40-B727-BEF4D60A6CAE}">
          <x14:formula1>
            <xm:f>マスターデータ!$G$10:$G$23</xm:f>
          </x14:formula1>
          <xm:sqref>A12:A18 A23:A26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EFA0-6947-40B7-8A36-D1FDA762FFAD}">
  <sheetPr codeName="Sheet5">
    <pageSetUpPr fitToPage="1"/>
  </sheetPr>
  <dimension ref="A1:L43"/>
  <sheetViews>
    <sheetView view="pageBreakPreview" zoomScale="85" zoomScaleNormal="100" zoomScaleSheetLayoutView="85" workbookViewId="0">
      <selection activeCell="E19" sqref="E19:F19"/>
    </sheetView>
  </sheetViews>
  <sheetFormatPr defaultColWidth="8.875" defaultRowHeight="12.75"/>
  <cols>
    <col min="1" max="1" width="4.875" style="27" customWidth="1"/>
    <col min="2" max="2" width="9.125" style="27" customWidth="1"/>
    <col min="3" max="9" width="8.875" style="27"/>
    <col min="10" max="11" width="9.75" style="27" customWidth="1"/>
    <col min="12" max="12" width="6.5625" style="27" customWidth="1"/>
    <col min="13" max="16384" width="8.875" style="27"/>
  </cols>
  <sheetData>
    <row r="1" spans="1:12" ht="80" customHeight="1"/>
    <row r="2" spans="1:12" ht="16.25" customHeight="1">
      <c r="L2" s="28" t="s">
        <v>237</v>
      </c>
    </row>
    <row r="3" spans="1:12" ht="18.600000000000001" customHeight="1">
      <c r="A3" s="176" t="s">
        <v>93</v>
      </c>
      <c r="B3" s="176"/>
      <c r="C3" s="176"/>
      <c r="D3" s="176"/>
      <c r="E3" s="176"/>
      <c r="F3" s="176"/>
      <c r="G3" s="176"/>
      <c r="H3" s="176"/>
      <c r="I3" s="176"/>
      <c r="J3" s="176"/>
      <c r="K3" s="176"/>
      <c r="L3" s="176"/>
    </row>
    <row r="4" spans="1:12" ht="21" customHeight="1">
      <c r="A4" s="177"/>
      <c r="B4" s="177"/>
      <c r="C4" s="177"/>
      <c r="D4" s="177"/>
      <c r="E4" s="177"/>
      <c r="F4" s="177"/>
      <c r="G4" s="177"/>
      <c r="H4" s="177"/>
      <c r="I4" s="177"/>
      <c r="J4" s="177"/>
      <c r="K4" s="177"/>
      <c r="L4" s="177"/>
    </row>
    <row r="5" spans="1:12" ht="22.25" customHeight="1">
      <c r="A5" s="68" t="s">
        <v>3</v>
      </c>
      <c r="B5" s="98"/>
      <c r="C5" s="69"/>
      <c r="D5" s="39" t="str">
        <f>様式1!C10</f>
        <v>令和</v>
      </c>
      <c r="E5" s="35" t="str">
        <f>IF(様式1!E10="","-",様式1!E10)</f>
        <v>-</v>
      </c>
      <c r="F5" s="37" t="s">
        <v>8</v>
      </c>
      <c r="G5" s="68" t="s">
        <v>226</v>
      </c>
      <c r="H5" s="98"/>
      <c r="I5" s="69"/>
      <c r="J5" s="68" t="str">
        <f>IF(様式1!J10="","-",様式1!J10)</f>
        <v>-</v>
      </c>
      <c r="K5" s="98"/>
      <c r="L5" s="69"/>
    </row>
    <row r="6" spans="1:12" ht="22.25" customHeight="1">
      <c r="A6" s="68" t="s">
        <v>4</v>
      </c>
      <c r="B6" s="98"/>
      <c r="C6" s="69"/>
      <c r="D6" s="136" t="str">
        <f>IF(様式1!C11="","-",様式1!C11)</f>
        <v>-</v>
      </c>
      <c r="E6" s="168"/>
      <c r="F6" s="137"/>
      <c r="G6" s="68" t="s">
        <v>69</v>
      </c>
      <c r="H6" s="98"/>
      <c r="I6" s="69"/>
      <c r="J6" s="68" t="str">
        <f>IF(様式1!K11="","-",様式1!K11)</f>
        <v>-</v>
      </c>
      <c r="K6" s="98"/>
      <c r="L6" s="36" t="s">
        <v>10</v>
      </c>
    </row>
    <row r="7" spans="1:12" ht="22.25" customHeight="1">
      <c r="A7" s="68" t="s">
        <v>5</v>
      </c>
      <c r="B7" s="98"/>
      <c r="C7" s="69"/>
      <c r="D7" s="136" t="str">
        <f>IF(様式1!C12="","-",様式1!C12)</f>
        <v>-</v>
      </c>
      <c r="E7" s="168"/>
      <c r="F7" s="168"/>
      <c r="G7" s="168"/>
      <c r="H7" s="168"/>
      <c r="I7" s="168"/>
      <c r="J7" s="168"/>
      <c r="K7" s="168"/>
      <c r="L7" s="137"/>
    </row>
    <row r="8" spans="1:12" ht="14.1" customHeight="1" thickBot="1"/>
    <row r="9" spans="1:12" ht="21.95" customHeight="1">
      <c r="A9" s="213"/>
      <c r="B9" s="214"/>
      <c r="C9" s="214"/>
      <c r="D9" s="214"/>
      <c r="E9" s="217" t="s">
        <v>94</v>
      </c>
      <c r="F9" s="218"/>
      <c r="G9" s="217" t="s">
        <v>95</v>
      </c>
      <c r="H9" s="218"/>
      <c r="I9" s="218" t="s">
        <v>96</v>
      </c>
      <c r="J9" s="218"/>
      <c r="K9" s="218"/>
      <c r="L9" s="219"/>
    </row>
    <row r="10" spans="1:12">
      <c r="A10" s="215"/>
      <c r="B10" s="216"/>
      <c r="C10" s="216"/>
      <c r="D10" s="216"/>
      <c r="E10" s="148"/>
      <c r="F10" s="148"/>
      <c r="G10" s="148"/>
      <c r="H10" s="148"/>
      <c r="I10" s="148"/>
      <c r="J10" s="148"/>
      <c r="K10" s="148"/>
      <c r="L10" s="220"/>
    </row>
    <row r="11" spans="1:12" ht="30" customHeight="1">
      <c r="A11" s="221" t="s">
        <v>152</v>
      </c>
      <c r="B11" s="211" t="s">
        <v>239</v>
      </c>
      <c r="C11" s="223"/>
      <c r="D11" s="223"/>
      <c r="E11" s="169"/>
      <c r="F11" s="169"/>
      <c r="G11" s="170" t="str">
        <f>IF(E11="","書類提出が必要です","")</f>
        <v>書類提出が必要です</v>
      </c>
      <c r="H11" s="170"/>
      <c r="I11" s="171"/>
      <c r="J11" s="171"/>
      <c r="K11" s="171"/>
      <c r="L11" s="172"/>
    </row>
    <row r="12" spans="1:12" ht="24" customHeight="1">
      <c r="A12" s="221"/>
      <c r="B12" s="211" t="s">
        <v>240</v>
      </c>
      <c r="C12" s="223"/>
      <c r="D12" s="223"/>
      <c r="E12" s="169"/>
      <c r="F12" s="169"/>
      <c r="G12" s="170" t="str">
        <f t="shared" ref="G12:G13" si="0">IF(E12="","書類提出が必要です","")</f>
        <v>書類提出が必要です</v>
      </c>
      <c r="H12" s="170"/>
      <c r="I12" s="171"/>
      <c r="J12" s="171"/>
      <c r="K12" s="171"/>
      <c r="L12" s="172"/>
    </row>
    <row r="13" spans="1:12" ht="24" customHeight="1">
      <c r="A13" s="221"/>
      <c r="B13" s="211" t="s">
        <v>241</v>
      </c>
      <c r="C13" s="223"/>
      <c r="D13" s="223"/>
      <c r="E13" s="169"/>
      <c r="F13" s="169"/>
      <c r="G13" s="170" t="str">
        <f t="shared" si="0"/>
        <v>書類提出が必要です</v>
      </c>
      <c r="H13" s="170"/>
      <c r="I13" s="171"/>
      <c r="J13" s="171"/>
      <c r="K13" s="171"/>
      <c r="L13" s="172"/>
    </row>
    <row r="14" spans="1:12" ht="24" customHeight="1">
      <c r="A14" s="221"/>
      <c r="B14" s="223" t="s">
        <v>238</v>
      </c>
      <c r="C14" s="223"/>
      <c r="D14" s="223"/>
      <c r="E14" s="169"/>
      <c r="F14" s="169"/>
      <c r="G14" s="170" t="str">
        <f>IF(E14="","書類提出が必要です","")</f>
        <v>書類提出が必要です</v>
      </c>
      <c r="H14" s="170"/>
      <c r="I14" s="171"/>
      <c r="J14" s="171"/>
      <c r="K14" s="171"/>
      <c r="L14" s="172"/>
    </row>
    <row r="15" spans="1:12" ht="24" customHeight="1" thickBot="1">
      <c r="A15" s="222"/>
      <c r="B15" s="212" t="str">
        <f>IF(マスターデータ!$C$4="前期",TEXT(DATE(マスターデータ!$B$4-1,12,31),"ggge"),TEXT(DATE(マスターデータ!$B$4,12,31),"ggge"))&amp;"年度 所得・課税証明書"</f>
        <v>令和8年度 所得・課税証明書</v>
      </c>
      <c r="C15" s="212"/>
      <c r="D15" s="212"/>
      <c r="E15" s="179"/>
      <c r="F15" s="179"/>
      <c r="G15" s="180" t="str">
        <f>IF(E15="","書類提出が必要です","")</f>
        <v>書類提出が必要です</v>
      </c>
      <c r="H15" s="180"/>
      <c r="I15" s="181"/>
      <c r="J15" s="181"/>
      <c r="K15" s="181"/>
      <c r="L15" s="182"/>
    </row>
    <row r="16" spans="1:12" ht="24" customHeight="1">
      <c r="A16" s="224" t="s">
        <v>97</v>
      </c>
      <c r="B16" s="228" t="str">
        <f>TEXT(DATE(マスターデータ!$B$4-1,12,31),"ggge")&amp;"年分 源泉徴収票"</f>
        <v>令和7年分 源泉徴収票</v>
      </c>
      <c r="C16" s="228"/>
      <c r="D16" s="228"/>
      <c r="E16" s="229"/>
      <c r="F16" s="229"/>
      <c r="G16" s="230"/>
      <c r="H16" s="230"/>
      <c r="I16" s="231"/>
      <c r="J16" s="231"/>
      <c r="K16" s="231"/>
      <c r="L16" s="232"/>
    </row>
    <row r="17" spans="1:12" ht="24" customHeight="1">
      <c r="A17" s="225"/>
      <c r="B17" s="211" t="s">
        <v>260</v>
      </c>
      <c r="C17" s="211"/>
      <c r="D17" s="211"/>
      <c r="E17" s="169"/>
      <c r="F17" s="169"/>
      <c r="G17" s="170"/>
      <c r="H17" s="170"/>
      <c r="I17" s="171"/>
      <c r="J17" s="171"/>
      <c r="K17" s="171"/>
      <c r="L17" s="172"/>
    </row>
    <row r="18" spans="1:12" ht="24" customHeight="1">
      <c r="A18" s="225"/>
      <c r="B18" s="211" t="s">
        <v>259</v>
      </c>
      <c r="C18" s="211"/>
      <c r="D18" s="211"/>
      <c r="E18" s="169"/>
      <c r="F18" s="169"/>
      <c r="G18" s="170"/>
      <c r="H18" s="170"/>
      <c r="I18" s="171"/>
      <c r="J18" s="171"/>
      <c r="K18" s="171"/>
      <c r="L18" s="172"/>
    </row>
    <row r="19" spans="1:12" ht="40.049999999999997" customHeight="1">
      <c r="A19" s="225"/>
      <c r="B19" s="211" t="s">
        <v>261</v>
      </c>
      <c r="C19" s="211"/>
      <c r="D19" s="211"/>
      <c r="E19" s="169"/>
      <c r="F19" s="169"/>
      <c r="G19" s="170"/>
      <c r="H19" s="170"/>
      <c r="I19" s="171"/>
      <c r="J19" s="171"/>
      <c r="K19" s="171"/>
      <c r="L19" s="172"/>
    </row>
    <row r="20" spans="1:12" ht="24" customHeight="1">
      <c r="A20" s="225"/>
      <c r="B20" s="211" t="s">
        <v>98</v>
      </c>
      <c r="C20" s="211"/>
      <c r="D20" s="211"/>
      <c r="E20" s="169"/>
      <c r="F20" s="169"/>
      <c r="G20" s="170"/>
      <c r="H20" s="170"/>
      <c r="I20" s="171"/>
      <c r="J20" s="171"/>
      <c r="K20" s="171"/>
      <c r="L20" s="172"/>
    </row>
    <row r="21" spans="1:12" ht="24" customHeight="1">
      <c r="A21" s="225"/>
      <c r="B21" s="211" t="s">
        <v>99</v>
      </c>
      <c r="C21" s="211"/>
      <c r="D21" s="211"/>
      <c r="E21" s="169"/>
      <c r="F21" s="169"/>
      <c r="G21" s="170"/>
      <c r="H21" s="170"/>
      <c r="I21" s="171"/>
      <c r="J21" s="171"/>
      <c r="K21" s="171"/>
      <c r="L21" s="172"/>
    </row>
    <row r="22" spans="1:12" ht="24" customHeight="1">
      <c r="A22" s="225"/>
      <c r="B22" s="211" t="s">
        <v>100</v>
      </c>
      <c r="C22" s="211"/>
      <c r="D22" s="211"/>
      <c r="E22" s="169"/>
      <c r="F22" s="169"/>
      <c r="G22" s="170"/>
      <c r="H22" s="170"/>
      <c r="I22" s="171"/>
      <c r="J22" s="171"/>
      <c r="K22" s="171"/>
      <c r="L22" s="172"/>
    </row>
    <row r="23" spans="1:12" ht="24" customHeight="1">
      <c r="A23" s="225"/>
      <c r="B23" s="211" t="s">
        <v>101</v>
      </c>
      <c r="C23" s="211"/>
      <c r="D23" s="211"/>
      <c r="E23" s="169"/>
      <c r="F23" s="169"/>
      <c r="G23" s="170" t="str">
        <f>IF(AND(E23="",COUNTIFS(様式2!H28:H33,"&lt;="&amp;17)&gt;=1)=TRUE,"書類提出が必要です","")</f>
        <v/>
      </c>
      <c r="H23" s="170"/>
      <c r="I23" s="171"/>
      <c r="J23" s="171"/>
      <c r="K23" s="171"/>
      <c r="L23" s="172"/>
    </row>
    <row r="24" spans="1:12" ht="24" customHeight="1">
      <c r="A24" s="225"/>
      <c r="B24" s="211" t="s">
        <v>148</v>
      </c>
      <c r="C24" s="211"/>
      <c r="D24" s="211"/>
      <c r="E24" s="169"/>
      <c r="F24" s="169"/>
      <c r="G24" s="170" t="str">
        <f>IF(AND(E24="",様式2!G39="有")=TRUE,"書類提出が必要です","")</f>
        <v/>
      </c>
      <c r="H24" s="170"/>
      <c r="I24" s="171"/>
      <c r="J24" s="171"/>
      <c r="K24" s="171"/>
      <c r="L24" s="172"/>
    </row>
    <row r="25" spans="1:12" ht="24" customHeight="1">
      <c r="A25" s="225"/>
      <c r="B25" s="211" t="s">
        <v>102</v>
      </c>
      <c r="C25" s="211"/>
      <c r="D25" s="211"/>
      <c r="E25" s="169"/>
      <c r="F25" s="169"/>
      <c r="G25" s="170"/>
      <c r="H25" s="170"/>
      <c r="I25" s="171"/>
      <c r="J25" s="171"/>
      <c r="K25" s="171"/>
      <c r="L25" s="172"/>
    </row>
    <row r="26" spans="1:12" ht="24" customHeight="1">
      <c r="A26" s="225"/>
      <c r="B26" s="211" t="s">
        <v>103</v>
      </c>
      <c r="C26" s="211"/>
      <c r="D26" s="211"/>
      <c r="E26" s="169"/>
      <c r="F26" s="169"/>
      <c r="G26" s="170"/>
      <c r="H26" s="170"/>
      <c r="I26" s="171"/>
      <c r="J26" s="171"/>
      <c r="K26" s="171"/>
      <c r="L26" s="172"/>
    </row>
    <row r="27" spans="1:12" ht="24" customHeight="1">
      <c r="A27" s="225"/>
      <c r="B27" s="211" t="s">
        <v>258</v>
      </c>
      <c r="C27" s="211"/>
      <c r="D27" s="211"/>
      <c r="E27" s="169"/>
      <c r="F27" s="169"/>
      <c r="G27" s="170"/>
      <c r="H27" s="170"/>
      <c r="I27" s="171"/>
      <c r="J27" s="171"/>
      <c r="K27" s="171"/>
      <c r="L27" s="172"/>
    </row>
    <row r="28" spans="1:12" ht="24" customHeight="1">
      <c r="A28" s="225"/>
      <c r="B28" s="211" t="s">
        <v>104</v>
      </c>
      <c r="C28" s="211"/>
      <c r="D28" s="211"/>
      <c r="E28" s="169"/>
      <c r="F28" s="169"/>
      <c r="G28" s="170" t="str">
        <f>IF(AND(E28="",SUM(COUNTIFS(様式2!M28:M33,"高専学生",様式2!N28:N33,4)+COUNTIFS(様式2!M28:M33,"高専学生",様式2!N28:N33,5)+COUNTIFS(様式2!M28:M33,"大学生")+COUNTIFS(様式2!M28:M33,"専修学校生_専門"))&gt;=1)=TRUE,"書類提出が必要です","")</f>
        <v/>
      </c>
      <c r="H28" s="170"/>
      <c r="I28" s="171"/>
      <c r="J28" s="171"/>
      <c r="K28" s="171"/>
      <c r="L28" s="172"/>
    </row>
    <row r="29" spans="1:12" ht="24" customHeight="1">
      <c r="A29" s="225"/>
      <c r="B29" s="211" t="s">
        <v>218</v>
      </c>
      <c r="C29" s="211"/>
      <c r="D29" s="211"/>
      <c r="E29" s="169"/>
      <c r="F29" s="169"/>
      <c r="G29" s="170" t="str">
        <f>IF(AND(E29="",COUNTA(様式2!G43:H45)&gt;=1)=TRUE,"書類提出が必要です","")</f>
        <v/>
      </c>
      <c r="H29" s="170"/>
      <c r="I29" s="171"/>
      <c r="J29" s="171"/>
      <c r="K29" s="171"/>
      <c r="L29" s="172"/>
    </row>
    <row r="30" spans="1:12" ht="24" customHeight="1">
      <c r="A30" s="225"/>
      <c r="B30" s="196" t="s">
        <v>257</v>
      </c>
      <c r="C30" s="196"/>
      <c r="D30" s="196"/>
      <c r="E30" s="197"/>
      <c r="F30" s="197"/>
      <c r="G30" s="198" t="str">
        <f>IF(AND(E30="",様式3!$G$23&gt;0)=TRUE,"書類提出が必要です","")</f>
        <v/>
      </c>
      <c r="H30" s="198"/>
      <c r="I30" s="199"/>
      <c r="J30" s="199"/>
      <c r="K30" s="199"/>
      <c r="L30" s="200"/>
    </row>
    <row r="31" spans="1:12" ht="24" customHeight="1">
      <c r="A31" s="225"/>
      <c r="B31" s="206" t="s">
        <v>149</v>
      </c>
      <c r="C31" s="206"/>
      <c r="D31" s="206"/>
      <c r="E31" s="207"/>
      <c r="F31" s="207"/>
      <c r="G31" s="208" t="str">
        <f>IF(AND(E31="",様式3!$G$23&gt;0)=TRUE,"書類提出が必要です","")</f>
        <v/>
      </c>
      <c r="H31" s="208"/>
      <c r="I31" s="209"/>
      <c r="J31" s="209"/>
      <c r="K31" s="209"/>
      <c r="L31" s="210"/>
    </row>
    <row r="32" spans="1:12" ht="24" customHeight="1">
      <c r="A32" s="225"/>
      <c r="B32" s="206" t="s">
        <v>150</v>
      </c>
      <c r="C32" s="206"/>
      <c r="D32" s="206"/>
      <c r="E32" s="207"/>
      <c r="F32" s="207"/>
      <c r="G32" s="208" t="str">
        <f>IF(AND(E32="",様式3!$G$23&gt;0)=TRUE,"書類提出が必要です","")</f>
        <v/>
      </c>
      <c r="H32" s="208"/>
      <c r="I32" s="209"/>
      <c r="J32" s="209"/>
      <c r="K32" s="209"/>
      <c r="L32" s="210"/>
    </row>
    <row r="33" spans="1:12" ht="24" customHeight="1">
      <c r="A33" s="225"/>
      <c r="B33" s="206" t="s">
        <v>151</v>
      </c>
      <c r="C33" s="206"/>
      <c r="D33" s="206"/>
      <c r="E33" s="207"/>
      <c r="F33" s="207"/>
      <c r="G33" s="208"/>
      <c r="H33" s="208"/>
      <c r="I33" s="209"/>
      <c r="J33" s="209"/>
      <c r="K33" s="209"/>
      <c r="L33" s="210"/>
    </row>
    <row r="34" spans="1:12" ht="24" customHeight="1">
      <c r="A34" s="225"/>
      <c r="B34" s="201" t="s">
        <v>219</v>
      </c>
      <c r="C34" s="201"/>
      <c r="D34" s="201"/>
      <c r="E34" s="202"/>
      <c r="F34" s="202"/>
      <c r="G34" s="203"/>
      <c r="H34" s="203"/>
      <c r="I34" s="204"/>
      <c r="J34" s="204"/>
      <c r="K34" s="204"/>
      <c r="L34" s="205"/>
    </row>
    <row r="35" spans="1:12" ht="24" customHeight="1">
      <c r="A35" s="225"/>
      <c r="B35" s="196" t="s">
        <v>256</v>
      </c>
      <c r="C35" s="196"/>
      <c r="D35" s="196"/>
      <c r="E35" s="197"/>
      <c r="F35" s="197"/>
      <c r="G35" s="198" t="str">
        <f>IF(AND(E35="",様式3!$H$23&gt;0)=TRUE,"書類提出が必要です","")</f>
        <v/>
      </c>
      <c r="H35" s="198"/>
      <c r="I35" s="199"/>
      <c r="J35" s="199"/>
      <c r="K35" s="199"/>
      <c r="L35" s="200"/>
    </row>
    <row r="36" spans="1:12" ht="24" customHeight="1">
      <c r="A36" s="225"/>
      <c r="B36" s="201" t="s">
        <v>150</v>
      </c>
      <c r="C36" s="201"/>
      <c r="D36" s="201"/>
      <c r="E36" s="202"/>
      <c r="F36" s="202"/>
      <c r="G36" s="203" t="str">
        <f>IF(AND(E36="",様式3!$H$23&gt;0)=TRUE,"書類提出が必要です","")</f>
        <v/>
      </c>
      <c r="H36" s="203"/>
      <c r="I36" s="204"/>
      <c r="J36" s="204"/>
      <c r="K36" s="204"/>
      <c r="L36" s="205"/>
    </row>
    <row r="37" spans="1:12" ht="24" customHeight="1">
      <c r="A37" s="225"/>
      <c r="B37" s="186" t="s">
        <v>255</v>
      </c>
      <c r="C37" s="186"/>
      <c r="D37" s="186"/>
      <c r="E37" s="187"/>
      <c r="F37" s="187"/>
      <c r="G37" s="188" t="str">
        <f>IF(AND(E37="",様式2!I11="該当")=TRUE,"書類提出が必要です","")</f>
        <v/>
      </c>
      <c r="H37" s="188"/>
      <c r="I37" s="189"/>
      <c r="J37" s="189"/>
      <c r="K37" s="189"/>
      <c r="L37" s="190"/>
    </row>
    <row r="38" spans="1:12" ht="24" customHeight="1">
      <c r="A38" s="226"/>
      <c r="B38" s="191" t="s">
        <v>153</v>
      </c>
      <c r="C38" s="191"/>
      <c r="D38" s="191"/>
      <c r="E38" s="192"/>
      <c r="F38" s="192"/>
      <c r="G38" s="193" t="str">
        <f>IF(AND(E38="",様式2!I11="該当")=TRUE,"書類提出が必要です","")</f>
        <v/>
      </c>
      <c r="H38" s="193"/>
      <c r="I38" s="194"/>
      <c r="J38" s="194"/>
      <c r="K38" s="194"/>
      <c r="L38" s="195"/>
    </row>
    <row r="39" spans="1:12" ht="24" customHeight="1">
      <c r="A39" s="226"/>
      <c r="B39" s="211" t="s">
        <v>232</v>
      </c>
      <c r="C39" s="211"/>
      <c r="D39" s="211"/>
      <c r="E39" s="169"/>
      <c r="F39" s="169"/>
      <c r="G39" s="170" t="str">
        <f>IF(AND(E39="",様式3!B31&gt;0)=TRUE,"書類提出が必要です","")</f>
        <v/>
      </c>
      <c r="H39" s="170"/>
      <c r="I39" s="171"/>
      <c r="J39" s="171"/>
      <c r="K39" s="171"/>
      <c r="L39" s="172"/>
    </row>
    <row r="40" spans="1:12" ht="24" customHeight="1">
      <c r="A40" s="226"/>
      <c r="B40" s="211" t="s">
        <v>105</v>
      </c>
      <c r="C40" s="211"/>
      <c r="D40" s="211"/>
      <c r="E40" s="169"/>
      <c r="F40" s="169"/>
      <c r="G40" s="170"/>
      <c r="H40" s="170"/>
      <c r="I40" s="171"/>
      <c r="J40" s="171"/>
      <c r="K40" s="171"/>
      <c r="L40" s="172"/>
    </row>
    <row r="41" spans="1:12" ht="24" customHeight="1" thickBot="1">
      <c r="A41" s="227"/>
      <c r="B41" s="178"/>
      <c r="C41" s="178"/>
      <c r="D41" s="178"/>
      <c r="E41" s="179"/>
      <c r="F41" s="179"/>
      <c r="G41" s="180"/>
      <c r="H41" s="180"/>
      <c r="I41" s="181"/>
      <c r="J41" s="181"/>
      <c r="K41" s="181"/>
      <c r="L41" s="182"/>
    </row>
    <row r="42" spans="1:12" ht="23.25" customHeight="1">
      <c r="A42" s="183" t="s">
        <v>106</v>
      </c>
      <c r="B42" s="184"/>
      <c r="C42" s="184"/>
      <c r="D42" s="184"/>
      <c r="E42" s="184"/>
      <c r="F42" s="184"/>
      <c r="G42" s="184"/>
      <c r="H42" s="184"/>
      <c r="I42" s="184"/>
      <c r="J42" s="184"/>
      <c r="K42" s="184"/>
      <c r="L42" s="185"/>
    </row>
    <row r="43" spans="1:12" ht="60" customHeight="1" thickBot="1">
      <c r="A43" s="173"/>
      <c r="B43" s="174"/>
      <c r="C43" s="174"/>
      <c r="D43" s="174"/>
      <c r="E43" s="174"/>
      <c r="F43" s="174"/>
      <c r="G43" s="174"/>
      <c r="H43" s="174"/>
      <c r="I43" s="174"/>
      <c r="J43" s="174"/>
      <c r="K43" s="174"/>
      <c r="L43" s="175"/>
    </row>
  </sheetData>
  <sheetProtection algorithmName="SHA-512" hashValue="VnGkkRDrLzUwEDbkAVnGtuLSpc+XhPAqv9Tbp2XAvCJbOVY5CfVtoctF2QNVSlPCc8H7P50O9LV6DJDv3QvGMw==" saltValue="/zzmpeHIWqEksZcbrBSgYA==" spinCount="100000" sheet="1" selectLockedCells="1"/>
  <mergeCells count="142">
    <mergeCell ref="B40:D40"/>
    <mergeCell ref="E40:F40"/>
    <mergeCell ref="G40:H40"/>
    <mergeCell ref="I40:L40"/>
    <mergeCell ref="B39:D39"/>
    <mergeCell ref="E39:F39"/>
    <mergeCell ref="G39:H39"/>
    <mergeCell ref="I39:L39"/>
    <mergeCell ref="A7:C7"/>
    <mergeCell ref="E18:F18"/>
    <mergeCell ref="G18:H18"/>
    <mergeCell ref="I18:L18"/>
    <mergeCell ref="B19:D19"/>
    <mergeCell ref="E19:F19"/>
    <mergeCell ref="G19:H19"/>
    <mergeCell ref="I19:L19"/>
    <mergeCell ref="A16:A41"/>
    <mergeCell ref="B16:D16"/>
    <mergeCell ref="E16:F16"/>
    <mergeCell ref="G16:H16"/>
    <mergeCell ref="I16:L16"/>
    <mergeCell ref="B17:D17"/>
    <mergeCell ref="E17:F17"/>
    <mergeCell ref="G17:H17"/>
    <mergeCell ref="D6:F6"/>
    <mergeCell ref="D7:L7"/>
    <mergeCell ref="E14:F14"/>
    <mergeCell ref="G14:H14"/>
    <mergeCell ref="I14:L14"/>
    <mergeCell ref="B15:D15"/>
    <mergeCell ref="E15:F15"/>
    <mergeCell ref="G15:H15"/>
    <mergeCell ref="I15:L15"/>
    <mergeCell ref="A9:D10"/>
    <mergeCell ref="E9:F10"/>
    <mergeCell ref="G9:H10"/>
    <mergeCell ref="I9:L10"/>
    <mergeCell ref="A11:A15"/>
    <mergeCell ref="B11:D11"/>
    <mergeCell ref="E11:F11"/>
    <mergeCell ref="G11:H11"/>
    <mergeCell ref="I11:L11"/>
    <mergeCell ref="B14:D14"/>
    <mergeCell ref="B12:D12"/>
    <mergeCell ref="E12:F12"/>
    <mergeCell ref="G12:H12"/>
    <mergeCell ref="I12:L12"/>
    <mergeCell ref="B13:D13"/>
    <mergeCell ref="I17:L17"/>
    <mergeCell ref="B18:D18"/>
    <mergeCell ref="B22:D22"/>
    <mergeCell ref="E22:F22"/>
    <mergeCell ref="G22:H22"/>
    <mergeCell ref="I22:L22"/>
    <mergeCell ref="B23:D23"/>
    <mergeCell ref="E23:F23"/>
    <mergeCell ref="G23:H23"/>
    <mergeCell ref="I23:L23"/>
    <mergeCell ref="B20:D20"/>
    <mergeCell ref="E20:F20"/>
    <mergeCell ref="G20:H20"/>
    <mergeCell ref="I20:L20"/>
    <mergeCell ref="B21:D21"/>
    <mergeCell ref="E21:F21"/>
    <mergeCell ref="G21:H21"/>
    <mergeCell ref="I21:L21"/>
    <mergeCell ref="B26:D26"/>
    <mergeCell ref="E26:F26"/>
    <mergeCell ref="G26:H26"/>
    <mergeCell ref="I26:L26"/>
    <mergeCell ref="B27:D27"/>
    <mergeCell ref="E27:F27"/>
    <mergeCell ref="G27:H27"/>
    <mergeCell ref="I27:L27"/>
    <mergeCell ref="B24:D24"/>
    <mergeCell ref="E24:F24"/>
    <mergeCell ref="G24:H24"/>
    <mergeCell ref="I24:L24"/>
    <mergeCell ref="B25:D25"/>
    <mergeCell ref="E25:F25"/>
    <mergeCell ref="G25:H25"/>
    <mergeCell ref="I25:L25"/>
    <mergeCell ref="B29:D29"/>
    <mergeCell ref="E29:F29"/>
    <mergeCell ref="G29:H29"/>
    <mergeCell ref="I29:L29"/>
    <mergeCell ref="B30:D30"/>
    <mergeCell ref="E30:F30"/>
    <mergeCell ref="G30:H30"/>
    <mergeCell ref="I30:L30"/>
    <mergeCell ref="B28:D28"/>
    <mergeCell ref="E28:F28"/>
    <mergeCell ref="G28:H28"/>
    <mergeCell ref="I28:L28"/>
    <mergeCell ref="B35:D35"/>
    <mergeCell ref="E35:F35"/>
    <mergeCell ref="G35:H35"/>
    <mergeCell ref="I35:L35"/>
    <mergeCell ref="B36:D36"/>
    <mergeCell ref="E36:F36"/>
    <mergeCell ref="G36:H36"/>
    <mergeCell ref="I36:L36"/>
    <mergeCell ref="B31:D31"/>
    <mergeCell ref="E31:F31"/>
    <mergeCell ref="G31:H31"/>
    <mergeCell ref="I31:L31"/>
    <mergeCell ref="B33:D33"/>
    <mergeCell ref="E33:F33"/>
    <mergeCell ref="G33:H33"/>
    <mergeCell ref="I33:L33"/>
    <mergeCell ref="B32:D32"/>
    <mergeCell ref="E32:F32"/>
    <mergeCell ref="G32:H32"/>
    <mergeCell ref="I32:L32"/>
    <mergeCell ref="B34:D34"/>
    <mergeCell ref="E34:F34"/>
    <mergeCell ref="G34:H34"/>
    <mergeCell ref="I34:L34"/>
    <mergeCell ref="E13:F13"/>
    <mergeCell ref="G13:H13"/>
    <mergeCell ref="I13:L13"/>
    <mergeCell ref="J5:L5"/>
    <mergeCell ref="G6:I6"/>
    <mergeCell ref="J6:K6"/>
    <mergeCell ref="A43:L43"/>
    <mergeCell ref="A3:L4"/>
    <mergeCell ref="G5:I5"/>
    <mergeCell ref="A5:C5"/>
    <mergeCell ref="A6:C6"/>
    <mergeCell ref="B41:D41"/>
    <mergeCell ref="E41:F41"/>
    <mergeCell ref="G41:H41"/>
    <mergeCell ref="I41:L41"/>
    <mergeCell ref="A42:L42"/>
    <mergeCell ref="B37:D37"/>
    <mergeCell ref="E37:F37"/>
    <mergeCell ref="G37:H37"/>
    <mergeCell ref="I37:L37"/>
    <mergeCell ref="B38:D38"/>
    <mergeCell ref="E38:F38"/>
    <mergeCell ref="G38:H38"/>
    <mergeCell ref="I38:L38"/>
  </mergeCells>
  <phoneticPr fontId="2"/>
  <conditionalFormatting sqref="E5 J5:J6 D6:D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7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406D03-DACC-46F5-AFA9-8A8318EAD223}">
          <x14:formula1>
            <xm:f>マスターデータ!$G$5</xm:f>
          </x14:formula1>
          <xm:sqref>E11:F41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80EA-7702-48EC-96A3-560B1FE4651B}">
  <sheetPr>
    <pageSetUpPr fitToPage="1"/>
  </sheetPr>
  <dimension ref="A1:BL2"/>
  <sheetViews>
    <sheetView zoomScale="70" zoomScaleNormal="70" workbookViewId="0">
      <selection activeCell="A2" sqref="A2"/>
    </sheetView>
  </sheetViews>
  <sheetFormatPr defaultRowHeight="17.649999999999999" outlineLevelRow="1"/>
  <cols>
    <col min="1" max="1" width="13.6875" customWidth="1"/>
    <col min="2" max="2" width="11.375" customWidth="1"/>
    <col min="3" max="3" width="20.1875" customWidth="1"/>
    <col min="4" max="4" width="11.875" customWidth="1"/>
    <col min="5" max="5" width="17.1875" bestFit="1" customWidth="1"/>
    <col min="6" max="6" width="17.5" bestFit="1" customWidth="1"/>
    <col min="7" max="7" width="21.125" customWidth="1"/>
    <col min="8" max="8" width="17.1875" customWidth="1"/>
    <col min="9" max="9" width="17.1875" bestFit="1" customWidth="1"/>
    <col min="10" max="10" width="16.1875" customWidth="1"/>
    <col min="11" max="11" width="16.875" customWidth="1"/>
    <col min="12" max="12" width="15" customWidth="1"/>
    <col min="13" max="13" width="17.625" customWidth="1"/>
    <col min="14" max="14" width="9" customWidth="1"/>
    <col min="15" max="15" width="17.1875" customWidth="1"/>
    <col min="16" max="16" width="11" customWidth="1"/>
    <col min="17" max="17" width="17.5" customWidth="1"/>
    <col min="18" max="19" width="11" customWidth="1"/>
    <col min="20" max="20" width="9" customWidth="1"/>
    <col min="21" max="22" width="11" customWidth="1"/>
    <col min="23" max="23" width="9" customWidth="1"/>
    <col min="24" max="25" width="11" customWidth="1"/>
    <col min="26" max="26" width="9" customWidth="1"/>
    <col min="27" max="28" width="11" customWidth="1"/>
    <col min="29" max="29" width="9.125" customWidth="1"/>
    <col min="30" max="32" width="11" customWidth="1"/>
    <col min="33" max="33" width="9" customWidth="1"/>
    <col min="34" max="34" width="9.125" customWidth="1"/>
    <col min="35" max="37" width="11" customWidth="1"/>
    <col min="38" max="38" width="9" customWidth="1"/>
    <col min="39" max="39" width="9.125" customWidth="1"/>
    <col min="40" max="42" width="11" customWidth="1"/>
    <col min="43" max="43" width="9" customWidth="1"/>
    <col min="44" max="44" width="9.125" customWidth="1"/>
    <col min="45" max="47" width="11" customWidth="1"/>
    <col min="48" max="48" width="9" customWidth="1"/>
    <col min="49" max="49" width="9.125" customWidth="1"/>
    <col min="50" max="52" width="11" customWidth="1"/>
    <col min="53" max="53" width="9" customWidth="1"/>
    <col min="54" max="54" width="9.125" customWidth="1"/>
    <col min="55" max="57" width="11" customWidth="1"/>
    <col min="58" max="58" width="9" customWidth="1"/>
    <col min="59" max="59" width="32.3125" customWidth="1"/>
    <col min="60" max="60" width="18.875" customWidth="1"/>
    <col min="61" max="61" width="17.375" customWidth="1"/>
    <col min="62" max="62" width="10" customWidth="1"/>
    <col min="63" max="63" width="11.875" customWidth="1"/>
    <col min="64" max="64" width="10" customWidth="1"/>
    <col min="65" max="80" width="9" customWidth="1"/>
    <col min="81" max="81" width="9.875" customWidth="1"/>
    <col min="82" max="84" width="9" customWidth="1"/>
    <col min="85" max="85" width="9.875" customWidth="1"/>
    <col min="86" max="87" width="9" customWidth="1"/>
    <col min="88" max="90" width="11.5" customWidth="1"/>
    <col min="91" max="91" width="15.625" customWidth="1"/>
    <col min="92" max="93" width="11.875" customWidth="1"/>
    <col min="94" max="95" width="10" customWidth="1"/>
  </cols>
  <sheetData>
    <row r="1" spans="1:64" outlineLevel="1">
      <c r="A1" t="s">
        <v>233</v>
      </c>
      <c r="B1" t="s">
        <v>154</v>
      </c>
      <c r="C1" t="s">
        <v>155</v>
      </c>
      <c r="D1" t="s">
        <v>211</v>
      </c>
      <c r="E1" t="s">
        <v>212</v>
      </c>
      <c r="F1" t="s">
        <v>156</v>
      </c>
      <c r="G1" t="s">
        <v>157</v>
      </c>
      <c r="H1" t="s">
        <v>47</v>
      </c>
      <c r="I1" t="s">
        <v>162</v>
      </c>
      <c r="J1" t="s">
        <v>158</v>
      </c>
      <c r="K1" t="s">
        <v>159</v>
      </c>
      <c r="L1" t="s">
        <v>160</v>
      </c>
      <c r="M1" t="s">
        <v>161</v>
      </c>
      <c r="N1" t="s">
        <v>163</v>
      </c>
      <c r="O1" t="s">
        <v>164</v>
      </c>
      <c r="P1" t="s">
        <v>165</v>
      </c>
      <c r="Q1" t="s">
        <v>167</v>
      </c>
      <c r="R1" t="s">
        <v>168</v>
      </c>
      <c r="S1" t="s">
        <v>169</v>
      </c>
      <c r="T1" t="s">
        <v>170</v>
      </c>
      <c r="U1" t="s">
        <v>171</v>
      </c>
      <c r="V1" t="s">
        <v>172</v>
      </c>
      <c r="W1" t="s">
        <v>174</v>
      </c>
      <c r="X1" t="s">
        <v>175</v>
      </c>
      <c r="Y1" t="s">
        <v>176</v>
      </c>
      <c r="Z1" t="s">
        <v>178</v>
      </c>
      <c r="AA1" t="s">
        <v>179</v>
      </c>
      <c r="AB1" t="s">
        <v>180</v>
      </c>
      <c r="AC1" t="s">
        <v>181</v>
      </c>
      <c r="AD1" t="s">
        <v>182</v>
      </c>
      <c r="AE1" t="s">
        <v>183</v>
      </c>
      <c r="AF1" t="s">
        <v>184</v>
      </c>
      <c r="AG1" t="s">
        <v>185</v>
      </c>
      <c r="AH1" t="s">
        <v>186</v>
      </c>
      <c r="AI1" t="s">
        <v>187</v>
      </c>
      <c r="AJ1" t="s">
        <v>188</v>
      </c>
      <c r="AK1" t="s">
        <v>189</v>
      </c>
      <c r="AL1" t="s">
        <v>190</v>
      </c>
      <c r="AM1" t="s">
        <v>191</v>
      </c>
      <c r="AN1" t="s">
        <v>192</v>
      </c>
      <c r="AO1" t="s">
        <v>193</v>
      </c>
      <c r="AP1" t="s">
        <v>194</v>
      </c>
      <c r="AQ1" t="s">
        <v>195</v>
      </c>
      <c r="AR1" t="s">
        <v>196</v>
      </c>
      <c r="AS1" t="s">
        <v>197</v>
      </c>
      <c r="AT1" t="s">
        <v>198</v>
      </c>
      <c r="AU1" t="s">
        <v>199</v>
      </c>
      <c r="AV1" t="s">
        <v>200</v>
      </c>
      <c r="AW1" t="s">
        <v>201</v>
      </c>
      <c r="AX1" t="s">
        <v>202</v>
      </c>
      <c r="AY1" t="s">
        <v>203</v>
      </c>
      <c r="AZ1" t="s">
        <v>204</v>
      </c>
      <c r="BA1" t="s">
        <v>205</v>
      </c>
      <c r="BB1" t="s">
        <v>206</v>
      </c>
      <c r="BC1" t="s">
        <v>207</v>
      </c>
      <c r="BD1" t="s">
        <v>208</v>
      </c>
      <c r="BE1" t="s">
        <v>209</v>
      </c>
      <c r="BF1" t="s">
        <v>210</v>
      </c>
      <c r="BG1" t="s">
        <v>166</v>
      </c>
      <c r="BH1" t="s">
        <v>262</v>
      </c>
      <c r="BI1" t="s">
        <v>173</v>
      </c>
      <c r="BJ1" t="s">
        <v>177</v>
      </c>
      <c r="BK1" t="s">
        <v>213</v>
      </c>
      <c r="BL1" t="s">
        <v>214</v>
      </c>
    </row>
    <row r="2" spans="1:64" s="60" customFormat="1" outlineLevel="1">
      <c r="A2" s="60" t="e">
        <f>_xlfn.XLOOKUP(様式1!C19,マスターデータ!$A$35:$A$38,マスターデータ!$B$35:$B$38)</f>
        <v>#N/A</v>
      </c>
      <c r="C2" s="60">
        <f>様式1!C12</f>
        <v>0</v>
      </c>
      <c r="D2" s="60">
        <f>様式1!C11</f>
        <v>0</v>
      </c>
      <c r="E2" s="60">
        <f>様式1!K11</f>
        <v>0</v>
      </c>
      <c r="F2" s="60">
        <f>COUNTA(様式2!F20:G33)-1</f>
        <v>1</v>
      </c>
      <c r="G2" s="60">
        <f>様式1!C17</f>
        <v>0</v>
      </c>
      <c r="H2" s="60">
        <f>様式2!O27</f>
        <v>0</v>
      </c>
      <c r="I2" s="60" t="str">
        <f>様式2!E35</f>
        <v>非該当</v>
      </c>
      <c r="J2" s="60">
        <f>様式2!I11</f>
        <v>0</v>
      </c>
      <c r="K2" s="60" t="str">
        <f>IF(家計状況集計シート!K2="","",家計状況集計シート!K2)</f>
        <v>-</v>
      </c>
      <c r="L2" s="60" t="str">
        <f>IF(家計状況集計シート!L2="","",家計状況集計シート!L2)</f>
        <v/>
      </c>
      <c r="M2" s="60" t="str">
        <f>IF(家計状況集計シート!M2="","",VALUE(家計状況集計シート!M2))</f>
        <v/>
      </c>
      <c r="N2" s="60" t="str">
        <f>IF(家計状況集計シート!K3="","",家計状況集計シート!K3)</f>
        <v/>
      </c>
      <c r="O2" s="60" t="str">
        <f>IF(家計状況集計シート!L3="","",家計状況集計シート!L3)</f>
        <v/>
      </c>
      <c r="P2" s="60" t="str">
        <f>IF(家計状況集計シート!M3="","",VALUE(家計状況集計シート!M3))</f>
        <v/>
      </c>
      <c r="Q2" s="60" t="str">
        <f>IF(家計状況集計シート!K4="","",家計状況集計シート!K4)</f>
        <v/>
      </c>
      <c r="R2" s="60" t="str">
        <f>IF(家計状況集計シート!L4="","",家計状況集計シート!L4)</f>
        <v/>
      </c>
      <c r="S2" s="60" t="str">
        <f>IF(家計状況集計シート!M4="","",VALUE(家計状況集計シート!M4))</f>
        <v/>
      </c>
      <c r="T2" s="60" t="str">
        <f>IF(家計状況集計シート!K5="","",家計状況集計シート!K5)</f>
        <v/>
      </c>
      <c r="U2" s="60" t="str">
        <f>IF(家計状況集計シート!L5="","",家計状況集計シート!L5)</f>
        <v/>
      </c>
      <c r="V2" s="60" t="str">
        <f>IF(家計状況集計シート!M5="","",VALUE(家計状況集計シート!M5))</f>
        <v/>
      </c>
      <c r="W2" s="60" t="str">
        <f>IF(家計状況集計シート!K6="","",家計状況集計シート!K6)</f>
        <v/>
      </c>
      <c r="X2" s="60" t="str">
        <f>IF(家計状況集計シート!L6="","",家計状況集計シート!L6)</f>
        <v/>
      </c>
      <c r="Y2" s="60" t="str">
        <f>IF(家計状況集計シート!M6="","",VALUE(家計状況集計シート!M6))</f>
        <v/>
      </c>
      <c r="Z2" s="60" t="str">
        <f>IF(家計状況集計シート!K7="","",家計状況集計シート!K7)</f>
        <v/>
      </c>
      <c r="AA2" s="60" t="str">
        <f>IF(家計状況集計シート!L7="","",家計状況集計シート!L7)</f>
        <v/>
      </c>
      <c r="AB2" s="60" t="str">
        <f>IF(家計状況集計シート!M7="","",VALUE(家計状況集計シート!M7))</f>
        <v/>
      </c>
      <c r="AC2" s="60" t="str">
        <f>IF(OR(様式2!E28="",様式2!I28=""),"",様式2!E28)</f>
        <v/>
      </c>
      <c r="AD2" s="60" t="str">
        <f>IF(様式2!O28="","",様式2!O28)</f>
        <v/>
      </c>
      <c r="AE2" s="60" t="str">
        <f>IF(様式2!I28="","",様式2!I28)</f>
        <v/>
      </c>
      <c r="AF2" s="60" t="str">
        <f>IF(様式2!M28="","",様式2!M28)</f>
        <v/>
      </c>
      <c r="AG2" s="60" t="str">
        <f>IF(様式2!N28="","",様式2!N28)</f>
        <v/>
      </c>
      <c r="AH2" s="60" t="str">
        <f>IF(OR(様式2!E29="",様式2!I29=""),"",様式2!E29)</f>
        <v/>
      </c>
      <c r="AI2" s="60" t="str">
        <f>IF(様式2!O29="","",様式2!O29)</f>
        <v/>
      </c>
      <c r="AJ2" s="60" t="str">
        <f>IF(様式2!I29="","",様式2!I29)</f>
        <v/>
      </c>
      <c r="AK2" s="60" t="str">
        <f>IF(様式2!M29="","",様式2!M29)</f>
        <v/>
      </c>
      <c r="AL2" s="60" t="str">
        <f>IF(様式2!N29="","",様式2!N29)</f>
        <v/>
      </c>
      <c r="AM2" s="60" t="str">
        <f>IF(OR(様式2!E30="",様式2!I30=""),"",様式2!E30)</f>
        <v/>
      </c>
      <c r="AN2" s="60" t="str">
        <f>IF(様式2!O30="","",様式2!O30)</f>
        <v/>
      </c>
      <c r="AO2" s="60" t="str">
        <f>IF(様式2!I30="","",様式2!I30)</f>
        <v/>
      </c>
      <c r="AP2" s="60" t="str">
        <f>IF(様式2!M30="","",様式2!M30)</f>
        <v/>
      </c>
      <c r="AQ2" s="60" t="str">
        <f>IF(様式2!N30="","",様式2!N30)</f>
        <v/>
      </c>
      <c r="AR2" s="60" t="str">
        <f>IF(OR(様式2!E31="",様式2!I31=""),"",様式2!E31)</f>
        <v/>
      </c>
      <c r="AS2" s="60" t="str">
        <f>IF(様式2!O31="","",様式2!O31)</f>
        <v/>
      </c>
      <c r="AT2" s="60" t="str">
        <f>IF(様式2!I31="","",様式2!I31)</f>
        <v/>
      </c>
      <c r="AU2" s="60" t="str">
        <f>IF(様式2!M31="","",様式2!M31)</f>
        <v/>
      </c>
      <c r="AV2" s="60" t="str">
        <f>IF(様式2!N31="","",様式2!N31)</f>
        <v/>
      </c>
      <c r="AW2" s="60" t="str">
        <f>IF(OR(様式2!E32="",様式2!I32=""),"",様式2!E32)</f>
        <v/>
      </c>
      <c r="AX2" s="60" t="str">
        <f>IF(様式2!O32="","",様式2!O32)</f>
        <v/>
      </c>
      <c r="AY2" s="60" t="str">
        <f>IF(様式2!I32="","",様式2!I32)</f>
        <v/>
      </c>
      <c r="AZ2" s="60" t="str">
        <f>IF(様式2!M32="","",様式2!M32)</f>
        <v/>
      </c>
      <c r="BA2" s="60" t="str">
        <f>IF(様式2!N32="","",様式2!N32)</f>
        <v/>
      </c>
      <c r="BB2" s="60" t="str">
        <f>IF(OR(様式2!E33="",様式2!I33=""),"",様式2!E33)</f>
        <v/>
      </c>
      <c r="BC2" s="60" t="str">
        <f>IF(様式2!O33="","",様式2!O33)</f>
        <v/>
      </c>
      <c r="BD2" s="60" t="str">
        <f>IF(様式2!I33="","",様式2!I33)</f>
        <v/>
      </c>
      <c r="BE2" s="60" t="str">
        <f>IF(様式2!M33="","",様式2!M33)</f>
        <v/>
      </c>
      <c r="BF2" s="60" t="str">
        <f>IF(様式2!N33="","",様式2!N33)</f>
        <v/>
      </c>
      <c r="BG2" s="60">
        <f>様式3!H23</f>
        <v>0</v>
      </c>
      <c r="BH2" s="60">
        <f>様式3!G23</f>
        <v>0</v>
      </c>
      <c r="BI2" s="60">
        <v>0</v>
      </c>
      <c r="BJ2" s="60">
        <f>COUNTA(様式2!G43:H45)</f>
        <v>0</v>
      </c>
      <c r="BK2" s="60" t="str">
        <f>マスターデータ!E4</f>
        <v>R8後期</v>
      </c>
      <c r="BL2" s="61" t="str">
        <f>_xlfn.TEXTJOIN(",",TRUE,IF(様式2!I11="該当","東日本大震災",""),IF(様式2!C17="はい","独立生計",""),IF(様式3!B31&gt;0,"授業料免除データに給付奨学金を計上する必要があります。",""))</f>
        <v/>
      </c>
    </row>
  </sheetData>
  <sheetProtection algorithmName="SHA-512" hashValue="rYep3aCLenkUkM/R8yH1Lo6+0FFbBaHdKwDacWjuoNg65LpgWKTfly3t/UYYIXwpY0Epe3mu0dBZG80MUbrL8A==" saltValue="ctiGU125dIMEX3LnVIgtqA==" spinCount="100000" sheet="1" selectLockedCells="1"/>
  <phoneticPr fontId="2"/>
  <dataValidations count="3">
    <dataValidation type="whole" showInputMessage="1" showErrorMessage="1" error="無効な値です" sqref="F2" xr:uid="{5F03993B-35FA-4A72-9E02-AD8242FB9DB4}">
      <formula1>1</formula1>
      <formula2>8</formula2>
    </dataValidation>
    <dataValidation type="whole" allowBlank="1" showInputMessage="1" showErrorMessage="1" error="主たる家計支持者の別居等に係る支出の控除上限は\710,000です。" sqref="BG2" xr:uid="{81213A0B-1C0F-44DB-9F78-A38555ADACC1}">
      <formula1>0</formula1>
      <formula2>710000</formula2>
    </dataValidation>
    <dataValidation type="whole" operator="lessThan" allowBlank="1" showInputMessage="1" showErrorMessage="1" sqref="M2 Y2 P2 S2 V2 AB2" xr:uid="{381515BB-CFBB-437C-B6A0-82CC294CC31A}">
      <formula1>23000000</formula1>
    </dataValidation>
  </dataValidations>
  <pageMargins left="0.70866141732283472" right="0.70866141732283472" top="0.74803149606299213" bottom="0.74803149606299213" header="0.31496062992125984" footer="0.31496062992125984"/>
  <pageSetup paperSize="9" scale="15"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E0E5-CE85-4EAC-A373-2DE350CC6083}">
  <sheetPr codeName="Sheet6"/>
  <dimension ref="A1"/>
  <sheetViews>
    <sheetView workbookViewId="0"/>
  </sheetViews>
  <sheetFormatPr defaultRowHeight="17.649999999999999"/>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FAA30-BAC4-4359-9B86-7D367FBE0BEA}">
  <sheetPr codeName="Sheet8"/>
  <dimension ref="A1:M37"/>
  <sheetViews>
    <sheetView workbookViewId="0"/>
  </sheetViews>
  <sheetFormatPr defaultColWidth="8.875" defaultRowHeight="10.5"/>
  <cols>
    <col min="1" max="1" width="4.1875" style="15" bestFit="1" customWidth="1"/>
    <col min="2" max="5" width="8.875" style="15"/>
    <col min="6" max="6" width="13.625" style="15" bestFit="1" customWidth="1"/>
    <col min="7" max="16384" width="8.875" style="15"/>
  </cols>
  <sheetData>
    <row r="1" spans="1:13">
      <c r="A1" s="20"/>
      <c r="B1" s="20" t="s">
        <v>110</v>
      </c>
      <c r="C1" s="20" t="s">
        <v>119</v>
      </c>
      <c r="D1" s="20" t="s">
        <v>125</v>
      </c>
      <c r="F1" s="20" t="s">
        <v>122</v>
      </c>
      <c r="G1" s="20" t="s">
        <v>61</v>
      </c>
      <c r="H1" s="20" t="s">
        <v>123</v>
      </c>
      <c r="I1" s="20" t="s">
        <v>124</v>
      </c>
      <c r="K1" s="20" t="s">
        <v>61</v>
      </c>
      <c r="L1" s="20" t="s">
        <v>123</v>
      </c>
      <c r="M1" s="20" t="s">
        <v>124</v>
      </c>
    </row>
    <row r="2" spans="1:13">
      <c r="A2" s="21">
        <f>様式3!A12</f>
        <v>0</v>
      </c>
      <c r="B2" s="16">
        <f>SUM(様式3!B12:G12)</f>
        <v>0</v>
      </c>
      <c r="C2" s="16">
        <f>様式3!H12</f>
        <v>0</v>
      </c>
      <c r="D2" s="16">
        <f>様式3!I12</f>
        <v>0</v>
      </c>
      <c r="F2" s="14" t="str" cm="1">
        <f t="array" ref="F2:F37">_xlfn.TOCOL($A$2:$A$13&amp;","&amp;$B$1:$D$1&amp;","&amp;$B$2:$D$13)</f>
        <v>0,給与,0</v>
      </c>
      <c r="G2" s="14" t="str" cm="1">
        <f t="array" ref="G2:I2">_xlfn.TEXTSPLIT(F2,",")</f>
        <v>0</v>
      </c>
      <c r="H2" s="14" t="str">
        <v>給与</v>
      </c>
      <c r="I2" s="14" t="str">
        <v>0</v>
      </c>
      <c r="K2" s="14" t="str" cm="1">
        <f t="array" ref="K2">_xlfn._xlws.FILTER(G2:I37,I2:I37&lt;&gt;"0","-")</f>
        <v>-</v>
      </c>
      <c r="L2" s="14"/>
      <c r="M2" s="14"/>
    </row>
    <row r="3" spans="1:13">
      <c r="A3" s="21">
        <f>様式3!A13</f>
        <v>0</v>
      </c>
      <c r="B3" s="16">
        <f>SUM(様式3!B13:G13)</f>
        <v>0</v>
      </c>
      <c r="C3" s="16">
        <f>様式3!H13</f>
        <v>0</v>
      </c>
      <c r="D3" s="16">
        <f>様式3!I13</f>
        <v>0</v>
      </c>
      <c r="F3" s="14" t="str">
        <v>0,営業所得,0</v>
      </c>
      <c r="G3" s="14" t="str" cm="1">
        <f t="array" ref="G3:I3">_xlfn.TEXTSPLIT(F3,",")</f>
        <v>0</v>
      </c>
      <c r="H3" s="14" t="str">
        <v>営業所得</v>
      </c>
      <c r="I3" s="14" t="str">
        <v>0</v>
      </c>
      <c r="K3" s="14"/>
      <c r="L3" s="14"/>
      <c r="M3" s="14"/>
    </row>
    <row r="4" spans="1:13">
      <c r="A4" s="21">
        <f>様式3!A14</f>
        <v>0</v>
      </c>
      <c r="B4" s="16">
        <f>SUM(様式3!B14:G14)</f>
        <v>0</v>
      </c>
      <c r="C4" s="16">
        <f>様式3!H14</f>
        <v>0</v>
      </c>
      <c r="D4" s="16">
        <f>様式3!I14</f>
        <v>0</v>
      </c>
      <c r="F4" s="14" t="str">
        <v>0,臨時所得,0</v>
      </c>
      <c r="G4" s="14" t="str" cm="1">
        <f t="array" ref="G4:I4">_xlfn.TEXTSPLIT(F4,",")</f>
        <v>0</v>
      </c>
      <c r="H4" s="14" t="str">
        <v>臨時所得</v>
      </c>
      <c r="I4" s="14" t="str">
        <v>0</v>
      </c>
      <c r="K4" s="14"/>
      <c r="L4" s="14"/>
      <c r="M4" s="14"/>
    </row>
    <row r="5" spans="1:13">
      <c r="A5" s="21">
        <f>様式3!A15</f>
        <v>0</v>
      </c>
      <c r="B5" s="16">
        <f>SUM(様式3!B15:G15)</f>
        <v>0</v>
      </c>
      <c r="C5" s="16">
        <f>様式3!H15</f>
        <v>0</v>
      </c>
      <c r="D5" s="16">
        <f>様式3!I15</f>
        <v>0</v>
      </c>
      <c r="F5" s="14" t="str">
        <v>0,給与,0</v>
      </c>
      <c r="G5" s="14" t="str" cm="1">
        <f t="array" ref="G5:I5">_xlfn.TEXTSPLIT(F5,",")</f>
        <v>0</v>
      </c>
      <c r="H5" s="14" t="str">
        <v>給与</v>
      </c>
      <c r="I5" s="14" t="str">
        <v>0</v>
      </c>
      <c r="K5" s="14"/>
      <c r="L5" s="14"/>
      <c r="M5" s="14"/>
    </row>
    <row r="6" spans="1:13">
      <c r="A6" s="21">
        <f>様式3!A16</f>
        <v>0</v>
      </c>
      <c r="B6" s="16">
        <f>SUM(様式3!B16:G16)</f>
        <v>0</v>
      </c>
      <c r="C6" s="16">
        <f>様式3!H16</f>
        <v>0</v>
      </c>
      <c r="D6" s="16">
        <f>様式3!I16</f>
        <v>0</v>
      </c>
      <c r="F6" s="14" t="str">
        <v>0,営業所得,0</v>
      </c>
      <c r="G6" s="14" t="str" cm="1">
        <f t="array" ref="G6:I6">_xlfn.TEXTSPLIT(F6,",")</f>
        <v>0</v>
      </c>
      <c r="H6" s="14" t="str">
        <v>営業所得</v>
      </c>
      <c r="I6" s="14" t="str">
        <v>0</v>
      </c>
      <c r="K6" s="14"/>
      <c r="L6" s="14"/>
      <c r="M6" s="14"/>
    </row>
    <row r="7" spans="1:13">
      <c r="A7" s="21">
        <f>様式3!A17</f>
        <v>0</v>
      </c>
      <c r="B7" s="16">
        <f>SUM(様式3!B17:G17)</f>
        <v>0</v>
      </c>
      <c r="C7" s="16">
        <f>様式3!H17</f>
        <v>0</v>
      </c>
      <c r="D7" s="16">
        <f>様式3!I17</f>
        <v>0</v>
      </c>
      <c r="F7" s="14" t="str">
        <v>0,臨時所得,0</v>
      </c>
      <c r="G7" s="14" t="str" cm="1">
        <f t="array" ref="G7:I7">_xlfn.TEXTSPLIT(F7,",")</f>
        <v>0</v>
      </c>
      <c r="H7" s="14" t="str">
        <v>臨時所得</v>
      </c>
      <c r="I7" s="14" t="str">
        <v>0</v>
      </c>
      <c r="K7" s="14"/>
      <c r="L7" s="14"/>
      <c r="M7" s="14"/>
    </row>
    <row r="8" spans="1:13">
      <c r="A8" s="21">
        <f>様式3!A18</f>
        <v>0</v>
      </c>
      <c r="B8" s="16">
        <f>SUM(様式3!B18:G18)</f>
        <v>0</v>
      </c>
      <c r="C8" s="16">
        <f>様式3!H18</f>
        <v>0</v>
      </c>
      <c r="D8" s="16">
        <f>様式3!I18</f>
        <v>0</v>
      </c>
      <c r="F8" s="14" t="str">
        <v>0,給与,0</v>
      </c>
      <c r="G8" s="14" t="str" cm="1">
        <f t="array" ref="G8:I8">_xlfn.TEXTSPLIT(F8,",")</f>
        <v>0</v>
      </c>
      <c r="H8" s="14" t="str">
        <v>給与</v>
      </c>
      <c r="I8" s="14" t="str">
        <v>0</v>
      </c>
    </row>
    <row r="9" spans="1:13">
      <c r="A9" s="21">
        <f>様式3!A23</f>
        <v>0</v>
      </c>
      <c r="B9" s="19">
        <v>0</v>
      </c>
      <c r="C9" s="19">
        <v>0</v>
      </c>
      <c r="D9" s="16">
        <f>SUM(様式3!B23:D23)</f>
        <v>0</v>
      </c>
      <c r="F9" s="14" t="str">
        <v>0,営業所得,0</v>
      </c>
      <c r="G9" s="14" t="str" cm="1">
        <f t="array" ref="G9:I9">_xlfn.TEXTSPLIT(F9,",")</f>
        <v>0</v>
      </c>
      <c r="H9" s="14" t="str">
        <v>営業所得</v>
      </c>
      <c r="I9" s="14" t="str">
        <v>0</v>
      </c>
    </row>
    <row r="10" spans="1:13">
      <c r="A10" s="21">
        <f>様式3!A24</f>
        <v>0</v>
      </c>
      <c r="B10" s="19">
        <v>0</v>
      </c>
      <c r="C10" s="19">
        <v>0</v>
      </c>
      <c r="D10" s="16">
        <f>SUM(様式3!B24:D24)</f>
        <v>0</v>
      </c>
      <c r="F10" s="14" t="str">
        <v>0,臨時所得,0</v>
      </c>
      <c r="G10" s="14" t="str" cm="1">
        <f t="array" ref="G10:I10">_xlfn.TEXTSPLIT(F10,",")</f>
        <v>0</v>
      </c>
      <c r="H10" s="14" t="str">
        <v>臨時所得</v>
      </c>
      <c r="I10" s="14" t="str">
        <v>0</v>
      </c>
    </row>
    <row r="11" spans="1:13">
      <c r="A11" s="21">
        <f>様式3!A25</f>
        <v>0</v>
      </c>
      <c r="B11" s="19">
        <v>0</v>
      </c>
      <c r="C11" s="19">
        <v>0</v>
      </c>
      <c r="D11" s="16">
        <f>SUM(様式3!B25:D25)</f>
        <v>0</v>
      </c>
      <c r="F11" s="14" t="str">
        <v>0,給与,0</v>
      </c>
      <c r="G11" s="14" t="str" cm="1">
        <f t="array" ref="G11:I11">_xlfn.TEXTSPLIT(F11,",")</f>
        <v>0</v>
      </c>
      <c r="H11" s="14" t="str">
        <v>給与</v>
      </c>
      <c r="I11" s="14" t="str">
        <v>0</v>
      </c>
    </row>
    <row r="12" spans="1:13">
      <c r="A12" s="21">
        <f>様式3!A26</f>
        <v>0</v>
      </c>
      <c r="B12" s="19">
        <v>0</v>
      </c>
      <c r="C12" s="19">
        <v>0</v>
      </c>
      <c r="D12" s="16">
        <f>SUM(様式3!B26:D26)</f>
        <v>0</v>
      </c>
      <c r="F12" s="14" t="str">
        <v>0,営業所得,0</v>
      </c>
      <c r="G12" s="14" t="str" cm="1">
        <f t="array" ref="G12:I12">_xlfn.TEXTSPLIT(F12,",")</f>
        <v>0</v>
      </c>
      <c r="H12" s="14" t="str">
        <v>営業所得</v>
      </c>
      <c r="I12" s="14" t="str">
        <v>0</v>
      </c>
    </row>
    <row r="13" spans="1:13">
      <c r="A13" s="22" t="str">
        <f>様式3!A31</f>
        <v>本人</v>
      </c>
      <c r="B13" s="19">
        <v>0</v>
      </c>
      <c r="C13" s="19">
        <v>0</v>
      </c>
      <c r="D13" s="16">
        <f>様式3!B32+様式2!$H$40*12</f>
        <v>0</v>
      </c>
      <c r="F13" s="14" t="str">
        <v>0,臨時所得,0</v>
      </c>
      <c r="G13" s="14" t="str" cm="1">
        <f t="array" ref="G13:I13">_xlfn.TEXTSPLIT(F13,",")</f>
        <v>0</v>
      </c>
      <c r="H13" s="14" t="str">
        <v>臨時所得</v>
      </c>
      <c r="I13" s="14" t="str">
        <v>0</v>
      </c>
    </row>
    <row r="14" spans="1:13">
      <c r="F14" s="14" t="str">
        <v>0,給与,0</v>
      </c>
      <c r="G14" s="14" t="str" cm="1">
        <f t="array" ref="G14:I14">_xlfn.TEXTSPLIT(F14,",")</f>
        <v>0</v>
      </c>
      <c r="H14" s="14" t="str">
        <v>給与</v>
      </c>
      <c r="I14" s="14" t="str">
        <v>0</v>
      </c>
    </row>
    <row r="15" spans="1:13">
      <c r="F15" s="14" t="str">
        <v>0,営業所得,0</v>
      </c>
      <c r="G15" s="14" t="str" cm="1">
        <f t="array" ref="G15:I15">_xlfn.TEXTSPLIT(F15,",")</f>
        <v>0</v>
      </c>
      <c r="H15" s="14" t="str">
        <v>営業所得</v>
      </c>
      <c r="I15" s="14" t="str">
        <v>0</v>
      </c>
    </row>
    <row r="16" spans="1:13">
      <c r="F16" s="14" t="str">
        <v>0,臨時所得,0</v>
      </c>
      <c r="G16" s="14" t="str" cm="1">
        <f t="array" ref="G16:I16">_xlfn.TEXTSPLIT(F16,",")</f>
        <v>0</v>
      </c>
      <c r="H16" s="14" t="str">
        <v>臨時所得</v>
      </c>
      <c r="I16" s="14" t="str">
        <v>0</v>
      </c>
    </row>
    <row r="17" spans="6:9">
      <c r="F17" s="14" t="str">
        <v>0,給与,0</v>
      </c>
      <c r="G17" s="14" t="str" cm="1">
        <f t="array" ref="G17:I17">_xlfn.TEXTSPLIT(F17,",")</f>
        <v>0</v>
      </c>
      <c r="H17" s="14" t="str">
        <v>給与</v>
      </c>
      <c r="I17" s="14" t="str">
        <v>0</v>
      </c>
    </row>
    <row r="18" spans="6:9">
      <c r="F18" s="14" t="str">
        <v>0,営業所得,0</v>
      </c>
      <c r="G18" s="14" t="str" cm="1">
        <f t="array" ref="G18:I18">_xlfn.TEXTSPLIT(F18,",")</f>
        <v>0</v>
      </c>
      <c r="H18" s="14" t="str">
        <v>営業所得</v>
      </c>
      <c r="I18" s="14" t="str">
        <v>0</v>
      </c>
    </row>
    <row r="19" spans="6:9">
      <c r="F19" s="14" t="str">
        <v>0,臨時所得,0</v>
      </c>
      <c r="G19" s="14" t="str" cm="1">
        <f t="array" ref="G19:I19">_xlfn.TEXTSPLIT(F19,",")</f>
        <v>0</v>
      </c>
      <c r="H19" s="14" t="str">
        <v>臨時所得</v>
      </c>
      <c r="I19" s="14" t="str">
        <v>0</v>
      </c>
    </row>
    <row r="20" spans="6:9">
      <c r="F20" s="14" t="str">
        <v>0,給与,0</v>
      </c>
      <c r="G20" s="14" t="str" cm="1">
        <f t="array" ref="G20:I20">_xlfn.TEXTSPLIT(F20,",")</f>
        <v>0</v>
      </c>
      <c r="H20" s="14" t="str">
        <v>給与</v>
      </c>
      <c r="I20" s="14" t="str">
        <v>0</v>
      </c>
    </row>
    <row r="21" spans="6:9">
      <c r="F21" s="14" t="str">
        <v>0,営業所得,0</v>
      </c>
      <c r="G21" s="14" t="str" cm="1">
        <f t="array" ref="G21:I21">_xlfn.TEXTSPLIT(F21,",")</f>
        <v>0</v>
      </c>
      <c r="H21" s="14" t="str">
        <v>営業所得</v>
      </c>
      <c r="I21" s="14" t="str">
        <v>0</v>
      </c>
    </row>
    <row r="22" spans="6:9">
      <c r="F22" s="14" t="str">
        <v>0,臨時所得,0</v>
      </c>
      <c r="G22" s="14" t="str" cm="1">
        <f t="array" ref="G22:I22">_xlfn.TEXTSPLIT(F22,",")</f>
        <v>0</v>
      </c>
      <c r="H22" s="14" t="str">
        <v>臨時所得</v>
      </c>
      <c r="I22" s="14" t="str">
        <v>0</v>
      </c>
    </row>
    <row r="23" spans="6:9">
      <c r="F23" s="14" t="str">
        <v>0,給与,0</v>
      </c>
      <c r="G23" s="14" t="str" cm="1">
        <f t="array" ref="G23:I23">_xlfn.TEXTSPLIT(F23,",")</f>
        <v>0</v>
      </c>
      <c r="H23" s="14" t="str">
        <v>給与</v>
      </c>
      <c r="I23" s="14" t="str">
        <v>0</v>
      </c>
    </row>
    <row r="24" spans="6:9">
      <c r="F24" s="14" t="str">
        <v>0,営業所得,0</v>
      </c>
      <c r="G24" s="14" t="str" cm="1">
        <f t="array" ref="G24:I24">_xlfn.TEXTSPLIT(F24,",")</f>
        <v>0</v>
      </c>
      <c r="H24" s="14" t="str">
        <v>営業所得</v>
      </c>
      <c r="I24" s="14" t="str">
        <v>0</v>
      </c>
    </row>
    <row r="25" spans="6:9">
      <c r="F25" s="14" t="str">
        <v>0,臨時所得,0</v>
      </c>
      <c r="G25" s="14" t="str" cm="1">
        <f t="array" ref="G25:I25">_xlfn.TEXTSPLIT(F25,",")</f>
        <v>0</v>
      </c>
      <c r="H25" s="14" t="str">
        <v>臨時所得</v>
      </c>
      <c r="I25" s="14" t="str">
        <v>0</v>
      </c>
    </row>
    <row r="26" spans="6:9">
      <c r="F26" s="14" t="str">
        <v>0,給与,0</v>
      </c>
      <c r="G26" s="14" t="str" cm="1">
        <f t="array" ref="G26:I26">_xlfn.TEXTSPLIT(F26,",")</f>
        <v>0</v>
      </c>
      <c r="H26" s="14" t="str">
        <v>給与</v>
      </c>
      <c r="I26" s="14" t="str">
        <v>0</v>
      </c>
    </row>
    <row r="27" spans="6:9">
      <c r="F27" s="14" t="str">
        <v>0,営業所得,0</v>
      </c>
      <c r="G27" s="14" t="str" cm="1">
        <f t="array" ref="G27:I27">_xlfn.TEXTSPLIT(F27,",")</f>
        <v>0</v>
      </c>
      <c r="H27" s="14" t="str">
        <v>営業所得</v>
      </c>
      <c r="I27" s="14" t="str">
        <v>0</v>
      </c>
    </row>
    <row r="28" spans="6:9">
      <c r="F28" s="14" t="str">
        <v>0,臨時所得,0</v>
      </c>
      <c r="G28" s="14" t="str" cm="1">
        <f t="array" ref="G28:I28">_xlfn.TEXTSPLIT(F28,",")</f>
        <v>0</v>
      </c>
      <c r="H28" s="14" t="str">
        <v>臨時所得</v>
      </c>
      <c r="I28" s="14" t="str">
        <v>0</v>
      </c>
    </row>
    <row r="29" spans="6:9">
      <c r="F29" s="14" t="str">
        <v>0,給与,0</v>
      </c>
      <c r="G29" s="14" t="str" cm="1">
        <f t="array" ref="G29:I29">_xlfn.TEXTSPLIT(F29,",")</f>
        <v>0</v>
      </c>
      <c r="H29" s="14" t="str">
        <v>給与</v>
      </c>
      <c r="I29" s="14" t="str">
        <v>0</v>
      </c>
    </row>
    <row r="30" spans="6:9">
      <c r="F30" s="14" t="str">
        <v>0,営業所得,0</v>
      </c>
      <c r="G30" s="14" t="str" cm="1">
        <f t="array" ref="G30:I30">_xlfn.TEXTSPLIT(F30,",")</f>
        <v>0</v>
      </c>
      <c r="H30" s="14" t="str">
        <v>営業所得</v>
      </c>
      <c r="I30" s="14" t="str">
        <v>0</v>
      </c>
    </row>
    <row r="31" spans="6:9">
      <c r="F31" s="14" t="str">
        <v>0,臨時所得,0</v>
      </c>
      <c r="G31" s="14" t="str" cm="1">
        <f t="array" ref="G31:I31">_xlfn.TEXTSPLIT(F31,",")</f>
        <v>0</v>
      </c>
      <c r="H31" s="14" t="str">
        <v>臨時所得</v>
      </c>
      <c r="I31" s="14" t="str">
        <v>0</v>
      </c>
    </row>
    <row r="32" spans="6:9">
      <c r="F32" s="14" t="str">
        <v>0,給与,0</v>
      </c>
      <c r="G32" s="14" t="str" cm="1">
        <f t="array" ref="G32:I32">_xlfn.TEXTSPLIT(F32,",")</f>
        <v>0</v>
      </c>
      <c r="H32" s="14" t="str">
        <v>給与</v>
      </c>
      <c r="I32" s="14" t="str">
        <v>0</v>
      </c>
    </row>
    <row r="33" spans="6:9">
      <c r="F33" s="14" t="str">
        <v>0,営業所得,0</v>
      </c>
      <c r="G33" s="14" t="str" cm="1">
        <f t="array" ref="G33:I33">_xlfn.TEXTSPLIT(F33,",")</f>
        <v>0</v>
      </c>
      <c r="H33" s="14" t="str">
        <v>営業所得</v>
      </c>
      <c r="I33" s="14" t="str">
        <v>0</v>
      </c>
    </row>
    <row r="34" spans="6:9">
      <c r="F34" s="14" t="str">
        <v>0,臨時所得,0</v>
      </c>
      <c r="G34" s="14" t="str" cm="1">
        <f t="array" ref="G34:I34">_xlfn.TEXTSPLIT(F34,",")</f>
        <v>0</v>
      </c>
      <c r="H34" s="14" t="str">
        <v>臨時所得</v>
      </c>
      <c r="I34" s="14" t="str">
        <v>0</v>
      </c>
    </row>
    <row r="35" spans="6:9">
      <c r="F35" s="14" t="str">
        <v>本人,給与,0</v>
      </c>
      <c r="G35" s="14" t="str" cm="1">
        <f t="array" ref="G35:I35">_xlfn.TEXTSPLIT(F35,",")</f>
        <v>本人</v>
      </c>
      <c r="H35" s="14" t="str">
        <v>給与</v>
      </c>
      <c r="I35" s="14" t="str">
        <v>0</v>
      </c>
    </row>
    <row r="36" spans="6:9">
      <c r="F36" s="14" t="str">
        <v>本人,営業所得,0</v>
      </c>
      <c r="G36" s="14" t="str" cm="1">
        <f t="array" ref="G36:I36">_xlfn.TEXTSPLIT(F36,",")</f>
        <v>本人</v>
      </c>
      <c r="H36" s="14" t="str">
        <v>営業所得</v>
      </c>
      <c r="I36" s="14" t="str">
        <v>0</v>
      </c>
    </row>
    <row r="37" spans="6:9">
      <c r="F37" s="14" t="str">
        <v>本人,臨時所得,0</v>
      </c>
      <c r="G37" s="14" t="str" cm="1">
        <f t="array" ref="G37:I37">_xlfn.TEXTSPLIT(F37,",")</f>
        <v>本人</v>
      </c>
      <c r="H37" s="14" t="str">
        <v>臨時所得</v>
      </c>
      <c r="I37" s="14" t="str">
        <v>0</v>
      </c>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579E-8CA4-4730-B798-E45D480392DC}">
  <sheetPr codeName="Sheet7"/>
  <dimension ref="A1:G58"/>
  <sheetViews>
    <sheetView workbookViewId="0"/>
  </sheetViews>
  <sheetFormatPr defaultColWidth="8.875" defaultRowHeight="10.5"/>
  <cols>
    <col min="1" max="1" width="19.625" style="3" bestFit="1" customWidth="1"/>
    <col min="2" max="2" width="9.875" style="3" bestFit="1" customWidth="1"/>
    <col min="3" max="3" width="12.25" style="3" bestFit="1" customWidth="1"/>
    <col min="4" max="4" width="11.875" style="3" bestFit="1" customWidth="1"/>
    <col min="5" max="5" width="6" style="3" bestFit="1" customWidth="1"/>
    <col min="6" max="6" width="8.875" style="3"/>
    <col min="7" max="7" width="13.625" style="3" customWidth="1"/>
    <col min="8" max="8" width="18.6875" style="3" bestFit="1" customWidth="1"/>
    <col min="9" max="16384" width="8.875" style="3"/>
  </cols>
  <sheetData>
    <row r="1" spans="1:7" ht="14.25">
      <c r="A1" s="1" t="s">
        <v>145</v>
      </c>
      <c r="G1" s="1" t="s">
        <v>146</v>
      </c>
    </row>
    <row r="3" spans="1:7">
      <c r="A3" s="5"/>
      <c r="B3" s="5" t="s">
        <v>136</v>
      </c>
      <c r="C3" s="5" t="s">
        <v>137</v>
      </c>
      <c r="D3" s="5" t="s">
        <v>139</v>
      </c>
      <c r="E3" s="5" t="s">
        <v>138</v>
      </c>
      <c r="G3" s="5" t="s">
        <v>82</v>
      </c>
    </row>
    <row r="4" spans="1:7">
      <c r="A4" s="26" t="s">
        <v>133</v>
      </c>
      <c r="B4" s="23">
        <f>様式1!M3</f>
        <v>2026</v>
      </c>
      <c r="C4" s="23" t="str">
        <f>様式1!N3</f>
        <v>後期</v>
      </c>
      <c r="D4" s="24" t="str">
        <f>TEXT(DATE(B4,4,1),"ggge年度")&amp;C4</f>
        <v>令和8年度後期</v>
      </c>
      <c r="E4" s="24" t="str">
        <f>TEXT(DATE(B4,4,1),"ge")&amp;C4</f>
        <v>R8後期</v>
      </c>
      <c r="G4" s="4" t="s">
        <v>26</v>
      </c>
    </row>
    <row r="5" spans="1:7">
      <c r="A5" s="26" t="s">
        <v>134</v>
      </c>
      <c r="B5" s="23">
        <f>IF(C4="後期",B4,B4-1)</f>
        <v>2026</v>
      </c>
      <c r="C5" s="23" t="str">
        <f>IF(C4="前期","後期","前期")</f>
        <v>前期</v>
      </c>
      <c r="D5" s="24" t="str">
        <f>TEXT(DATE(B5,4,1),"ggge年度")&amp;C5</f>
        <v>令和8年度前期</v>
      </c>
      <c r="E5" s="25"/>
      <c r="G5" s="4" t="s">
        <v>27</v>
      </c>
    </row>
    <row r="6" spans="1:7">
      <c r="A6" s="53"/>
    </row>
    <row r="7" spans="1:7">
      <c r="A7" s="53"/>
    </row>
    <row r="9" spans="1:7">
      <c r="A9" s="5" t="s">
        <v>20</v>
      </c>
      <c r="G9" s="5" t="s">
        <v>61</v>
      </c>
    </row>
    <row r="10" spans="1:7">
      <c r="A10" s="4" t="s">
        <v>7</v>
      </c>
      <c r="G10" s="4" t="s">
        <v>23</v>
      </c>
    </row>
    <row r="11" spans="1:7">
      <c r="A11" s="4"/>
      <c r="G11" s="4" t="s">
        <v>39</v>
      </c>
    </row>
    <row r="12" spans="1:7">
      <c r="G12" s="4" t="s">
        <v>40</v>
      </c>
    </row>
    <row r="13" spans="1:7">
      <c r="G13" s="4" t="s">
        <v>55</v>
      </c>
    </row>
    <row r="14" spans="1:7">
      <c r="A14" s="5" t="s">
        <v>137</v>
      </c>
      <c r="G14" s="4" t="s">
        <v>56</v>
      </c>
    </row>
    <row r="15" spans="1:7">
      <c r="A15" s="4" t="s">
        <v>140</v>
      </c>
      <c r="G15" s="4" t="s">
        <v>57</v>
      </c>
    </row>
    <row r="16" spans="1:7">
      <c r="A16" s="4" t="s">
        <v>141</v>
      </c>
      <c r="G16" s="4" t="s">
        <v>58</v>
      </c>
    </row>
    <row r="17" spans="1:7">
      <c r="G17" s="4" t="s">
        <v>217</v>
      </c>
    </row>
    <row r="18" spans="1:7">
      <c r="G18" s="4" t="s">
        <v>59</v>
      </c>
    </row>
    <row r="19" spans="1:7">
      <c r="A19" s="5" t="s">
        <v>17</v>
      </c>
      <c r="B19" s="5" t="s">
        <v>248</v>
      </c>
      <c r="C19" s="5" t="s">
        <v>249</v>
      </c>
      <c r="G19" s="4" t="s">
        <v>60</v>
      </c>
    </row>
    <row r="20" spans="1:7">
      <c r="A20" s="4" t="s">
        <v>12</v>
      </c>
      <c r="B20" s="4" t="s">
        <v>242</v>
      </c>
      <c r="C20" s="4" t="s">
        <v>250</v>
      </c>
      <c r="G20" s="4" t="s">
        <v>63</v>
      </c>
    </row>
    <row r="21" spans="1:7">
      <c r="A21" s="4" t="s">
        <v>16</v>
      </c>
      <c r="B21" s="4" t="s">
        <v>243</v>
      </c>
      <c r="C21" s="4" t="s">
        <v>250</v>
      </c>
      <c r="G21" s="4" t="s">
        <v>64</v>
      </c>
    </row>
    <row r="22" spans="1:7">
      <c r="A22" s="4" t="s">
        <v>215</v>
      </c>
      <c r="B22" s="4" t="s">
        <v>243</v>
      </c>
      <c r="C22" s="4" t="s">
        <v>250</v>
      </c>
      <c r="G22" s="4" t="s">
        <v>65</v>
      </c>
    </row>
    <row r="23" spans="1:7">
      <c r="A23" s="4" t="s">
        <v>13</v>
      </c>
      <c r="B23" s="4" t="s">
        <v>244</v>
      </c>
      <c r="C23" s="4" t="s">
        <v>251</v>
      </c>
      <c r="G23" s="4" t="s">
        <v>66</v>
      </c>
    </row>
    <row r="24" spans="1:7">
      <c r="A24" s="4" t="s">
        <v>21</v>
      </c>
      <c r="B24" s="4" t="s">
        <v>244</v>
      </c>
      <c r="C24" s="4" t="s">
        <v>251</v>
      </c>
    </row>
    <row r="25" spans="1:7">
      <c r="A25" s="4" t="s">
        <v>14</v>
      </c>
      <c r="B25" s="4" t="s">
        <v>244</v>
      </c>
      <c r="C25" s="4" t="s">
        <v>251</v>
      </c>
    </row>
    <row r="26" spans="1:7">
      <c r="A26" s="4" t="s">
        <v>15</v>
      </c>
      <c r="B26" s="4" t="s">
        <v>245</v>
      </c>
      <c r="C26" s="4" t="s">
        <v>252</v>
      </c>
      <c r="G26" s="5" t="s">
        <v>48</v>
      </c>
    </row>
    <row r="27" spans="1:7">
      <c r="G27" s="4" t="s">
        <v>62</v>
      </c>
    </row>
    <row r="28" spans="1:7">
      <c r="G28" s="4" t="s">
        <v>49</v>
      </c>
    </row>
    <row r="29" spans="1:7">
      <c r="A29" s="5" t="s">
        <v>18</v>
      </c>
    </row>
    <row r="30" spans="1:7">
      <c r="A30" s="4" t="s">
        <v>52</v>
      </c>
    </row>
    <row r="31" spans="1:7">
      <c r="A31" s="4" t="s">
        <v>53</v>
      </c>
      <c r="G31" s="5" t="s">
        <v>70</v>
      </c>
    </row>
    <row r="32" spans="1:7">
      <c r="G32" s="4" t="s">
        <v>71</v>
      </c>
    </row>
    <row r="33" spans="1:7">
      <c r="G33" s="4" t="s">
        <v>72</v>
      </c>
    </row>
    <row r="34" spans="1:7">
      <c r="A34" s="5" t="s">
        <v>19</v>
      </c>
      <c r="B34" s="5" t="s">
        <v>19</v>
      </c>
      <c r="G34" s="4" t="s">
        <v>73</v>
      </c>
    </row>
    <row r="35" spans="1:7">
      <c r="A35" s="4" t="s">
        <v>222</v>
      </c>
      <c r="B35" s="4" t="s">
        <v>222</v>
      </c>
      <c r="G35" s="4" t="s">
        <v>74</v>
      </c>
    </row>
    <row r="36" spans="1:7">
      <c r="A36" s="4" t="s">
        <v>223</v>
      </c>
      <c r="B36" s="4" t="s">
        <v>52</v>
      </c>
      <c r="G36" s="4" t="s">
        <v>75</v>
      </c>
    </row>
    <row r="37" spans="1:7">
      <c r="A37" s="4" t="s">
        <v>224</v>
      </c>
      <c r="B37" s="4" t="s">
        <v>53</v>
      </c>
      <c r="G37" s="4" t="s">
        <v>228</v>
      </c>
    </row>
    <row r="38" spans="1:7">
      <c r="A38" s="4" t="s">
        <v>225</v>
      </c>
      <c r="B38" s="4" t="s">
        <v>54</v>
      </c>
      <c r="G38" s="2" t="s">
        <v>229</v>
      </c>
    </row>
    <row r="41" spans="1:7">
      <c r="G41" s="5" t="s">
        <v>47</v>
      </c>
    </row>
    <row r="42" spans="1:7">
      <c r="G42" s="4" t="s">
        <v>50</v>
      </c>
    </row>
    <row r="43" spans="1:7">
      <c r="G43" s="4" t="s">
        <v>51</v>
      </c>
    </row>
    <row r="46" spans="1:7">
      <c r="G46" s="5" t="s">
        <v>24</v>
      </c>
    </row>
    <row r="47" spans="1:7">
      <c r="G47" s="4" t="s">
        <v>83</v>
      </c>
    </row>
    <row r="48" spans="1:7">
      <c r="G48" s="4" t="s">
        <v>84</v>
      </c>
    </row>
    <row r="51" spans="7:7">
      <c r="G51" s="5" t="s">
        <v>230</v>
      </c>
    </row>
    <row r="52" spans="7:7">
      <c r="G52" s="4" t="s">
        <v>85</v>
      </c>
    </row>
    <row r="53" spans="7:7">
      <c r="G53" s="4" t="s">
        <v>86</v>
      </c>
    </row>
    <row r="56" spans="7:7">
      <c r="G56" s="5" t="s">
        <v>231</v>
      </c>
    </row>
    <row r="57" spans="7:7">
      <c r="G57" s="4" t="s">
        <v>87</v>
      </c>
    </row>
    <row r="58" spans="7:7">
      <c r="G58" s="4" t="s">
        <v>88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様式1</vt:lpstr>
      <vt:lpstr>様式2</vt:lpstr>
      <vt:lpstr>様式3</vt:lpstr>
      <vt:lpstr>様式4</vt:lpstr>
      <vt:lpstr>申請者データ</vt:lpstr>
      <vt:lpstr>以降非表示、ブック保護→</vt:lpstr>
      <vt:lpstr>家計状況集計シート</vt:lpstr>
      <vt:lpstr>マスターデータ</vt:lpstr>
      <vt:lpstr>様式1!Print_Area</vt:lpstr>
      <vt:lpstr>様式2!Print_Area</vt:lpstr>
      <vt:lpstr>様式3!Print_Area</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mitgaku33</dc:creator>
  <cp:lastModifiedBy>mitgaku02</cp:lastModifiedBy>
  <cp:lastPrinted>2026-05-20T06:34:30Z</cp:lastPrinted>
  <dcterms:created xsi:type="dcterms:W3CDTF">2021-12-23T04:19:15Z</dcterms:created>
  <dcterms:modified xsi:type="dcterms:W3CDTF">2026-07-23T09:15:52Z</dcterms:modified>
</cp:coreProperties>
</file>