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mitgaku02\Box\【業務非共有】学生支援係\200_入学料・授業料免除\02_授業料免除\令和８年度授業料免除\02_後期\00_要項・配付物\02_留学生用\ホームページ掲載データ\"/>
    </mc:Choice>
  </mc:AlternateContent>
  <xr:revisionPtr revIDLastSave="0" documentId="13_ncr:1_{C66C35E5-F728-4911-8B93-32BA0D5A7EDE}" xr6:coauthVersionLast="47" xr6:coauthVersionMax="47" xr10:uidLastSave="{00000000-0000-0000-0000-000000000000}"/>
  <workbookProtection workbookAlgorithmName="SHA-512" workbookHashValue="VNQyI+pVner+V7XBuMxWMX6pgGgUK611iCsB/77iQCD19Ap+hJmhFI8E/tkR+EXKsdrF/PjTvKJp5PuMRtiILg==" workbookSaltValue="+Z1Ph/4Fi/rLP4I7f0JOew==" workbookSpinCount="100000" lockStructure="1"/>
  <bookViews>
    <workbookView xWindow="-98" yWindow="-98" windowWidth="28996" windowHeight="15675" xr2:uid="{3A711CD2-4975-497E-AA76-C7C728A2EDC1}"/>
  </bookViews>
  <sheets>
    <sheet name="様式1" sheetId="5" r:id="rId1"/>
    <sheet name="様式2" sheetId="7" r:id="rId2"/>
    <sheet name="様式3" sheetId="3" r:id="rId3"/>
    <sheet name="様式3別紙" sheetId="14" r:id="rId4"/>
    <sheet name="様式4" sheetId="9" r:id="rId5"/>
    <sheet name="申請者データ" sheetId="13" r:id="rId6"/>
    <sheet name="以降非表示、ブック保護→" sheetId="12" state="hidden" r:id="rId7"/>
    <sheet name="家計状況集計シート" sheetId="11" state="hidden" r:id="rId8"/>
    <sheet name="マスターデータ" sheetId="6" state="hidden" r:id="rId9"/>
  </sheets>
  <definedNames>
    <definedName name="_xlnm.Print_Area" localSheetId="0">様式1!$A$2:$L$25</definedName>
    <definedName name="_xlnm.Print_Area" localSheetId="1">様式2!$A$2:$P$25</definedName>
    <definedName name="_xlnm.Print_Area" localSheetId="2">様式3!$A$2:$L$33</definedName>
    <definedName name="_xlnm.Print_Area" localSheetId="3">様式3別紙!$A$2:$I$54</definedName>
    <definedName name="_xlnm.Print_Area" localSheetId="4">様式4!$A$2:$E$37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4" i="14" l="1"/>
  <c r="F43" i="14"/>
  <c r="E38" i="14"/>
  <c r="E37" i="14"/>
  <c r="E36" i="14"/>
  <c r="E35" i="14"/>
  <c r="C42" i="14"/>
  <c r="C34" i="14"/>
  <c r="C39" i="14"/>
  <c r="C17" i="14"/>
  <c r="E22" i="14"/>
  <c r="E21" i="14"/>
  <c r="E39" i="14" l="1"/>
  <c r="H54" i="14" s="1"/>
  <c r="D20" i="3" s="1"/>
  <c r="H5" i="14"/>
  <c r="E5" i="14"/>
  <c r="B5" i="14"/>
  <c r="C2" i="6"/>
  <c r="B2" i="6"/>
  <c r="BB2" i="13" l="1"/>
  <c r="AW2" i="13"/>
  <c r="AR2" i="13"/>
  <c r="AM2" i="13"/>
  <c r="AH2" i="13"/>
  <c r="AC2" i="13"/>
  <c r="D10" i="9" l="1"/>
  <c r="B10" i="3"/>
  <c r="J12" i="5"/>
  <c r="BF2" i="13"/>
  <c r="BE2" i="13"/>
  <c r="BD2" i="13"/>
  <c r="BC2" i="13"/>
  <c r="BA2" i="13"/>
  <c r="AZ2" i="13"/>
  <c r="AY2" i="13"/>
  <c r="AX2" i="13"/>
  <c r="AV2" i="13"/>
  <c r="AU2" i="13"/>
  <c r="AT2" i="13"/>
  <c r="AS2" i="13"/>
  <c r="AQ2" i="13"/>
  <c r="AP2" i="13"/>
  <c r="AO2" i="13"/>
  <c r="AN2" i="13"/>
  <c r="AL2" i="13"/>
  <c r="AK2" i="13"/>
  <c r="AJ2" i="13"/>
  <c r="AI2" i="13"/>
  <c r="AG2" i="13"/>
  <c r="AF2" i="13"/>
  <c r="AE2" i="13"/>
  <c r="AD2" i="13"/>
  <c r="S2" i="13"/>
  <c r="R2" i="13"/>
  <c r="Q2" i="13"/>
  <c r="P2" i="13"/>
  <c r="O2" i="13"/>
  <c r="N2" i="13"/>
  <c r="G2" i="13"/>
  <c r="F2" i="13"/>
  <c r="C2" i="13"/>
  <c r="B2" i="13"/>
  <c r="E2" i="13"/>
  <c r="D2" i="13"/>
  <c r="A21" i="5"/>
  <c r="C2" i="11" l="1"/>
  <c r="C3" i="11"/>
  <c r="C1" i="11"/>
  <c r="E2" i="11" l="1" a="1"/>
  <c r="E2" i="11" s="1"/>
  <c r="K2" i="13" s="1"/>
  <c r="M2" i="13"/>
  <c r="L2" i="13"/>
  <c r="D29" i="9"/>
  <c r="D28" i="9"/>
  <c r="D27" i="9"/>
  <c r="D26" i="9"/>
  <c r="D25" i="9"/>
  <c r="D24" i="9"/>
  <c r="D23" i="9"/>
  <c r="D12" i="9"/>
  <c r="D11" i="9"/>
  <c r="D9" i="9"/>
  <c r="C3" i="6"/>
  <c r="B3" i="6"/>
  <c r="E2" i="6"/>
  <c r="D2" i="6"/>
  <c r="A19" i="5" s="1"/>
  <c r="D5" i="9"/>
  <c r="B5" i="9"/>
  <c r="D4" i="9"/>
  <c r="B4" i="9"/>
  <c r="H5" i="7"/>
  <c r="F17" i="7"/>
  <c r="N17" i="7"/>
  <c r="N6" i="7"/>
  <c r="F7" i="7"/>
  <c r="F6" i="7"/>
  <c r="J17" i="7" s="1"/>
  <c r="N5" i="7"/>
  <c r="J7" i="3"/>
  <c r="F7" i="3"/>
  <c r="B7" i="3"/>
  <c r="J4" i="3"/>
  <c r="F5" i="7"/>
  <c r="I26" i="3"/>
  <c r="D26" i="3"/>
  <c r="D27" i="3" s="1"/>
  <c r="D3" i="6" l="1"/>
  <c r="G17" i="5" s="1"/>
  <c r="BK2" i="13"/>
  <c r="D29" i="3"/>
  <c r="I27" i="3"/>
  <c r="D2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養田学</author>
  </authors>
  <commentList>
    <comment ref="D16" authorId="0" shapeId="0" xr:uid="{786E807E-908E-45C6-A73F-44BF25BAA03A}">
      <text>
        <r>
          <rPr>
            <b/>
            <sz val="11"/>
            <color indexed="39"/>
            <rFont val="MS P ゴシック"/>
            <family val="3"/>
            <charset val="128"/>
          </rPr>
          <t>〔RA給与、TA給与〕</t>
        </r>
        <r>
          <rPr>
            <sz val="11"/>
            <color indexed="37"/>
            <rFont val="MS P ゴシック"/>
            <family val="3"/>
            <charset val="128"/>
          </rPr>
          <t xml:space="preserve">
例）年額80万円を予定している場合
　　800,000円÷12月≒</t>
        </r>
        <r>
          <rPr>
            <u/>
            <sz val="11"/>
            <color indexed="37"/>
            <rFont val="MS P ゴシック"/>
            <family val="3"/>
            <charset val="128"/>
          </rPr>
          <t>66,666円</t>
        </r>
        <r>
          <rPr>
            <sz val="11"/>
            <color indexed="37"/>
            <rFont val="MS P ゴシック"/>
            <family val="3"/>
            <charset val="128"/>
          </rPr>
          <t>を記入</t>
        </r>
      </text>
    </comment>
    <comment ref="D18" authorId="0" shapeId="0" xr:uid="{28FB16B5-56E2-4F11-8E76-20BE105AD3B5}">
      <text>
        <r>
          <rPr>
            <b/>
            <sz val="10"/>
            <color indexed="39"/>
            <rFont val="MS P ゴシック"/>
            <family val="3"/>
            <charset val="128"/>
          </rPr>
          <t>〔本人の収入、配偶者の収入〕</t>
        </r>
        <r>
          <rPr>
            <sz val="10"/>
            <color indexed="37"/>
            <rFont val="MS P ゴシック"/>
            <family val="3"/>
            <charset val="128"/>
          </rPr>
          <t xml:space="preserve">
○源泉徴収票がある場合
　　→「支払金額」欄の金額を記入
○給与支払証明書がある場合
　　→年間支払（予定）額 ÷12月の金額を記入</t>
        </r>
      </text>
    </comment>
    <comment ref="D20" authorId="0" shapeId="0" xr:uid="{B3FB5241-794D-4518-A907-981F37B0CC38}">
      <text>
        <r>
          <rPr>
            <b/>
            <sz val="10"/>
            <color indexed="39"/>
            <rFont val="MS P ゴシック"/>
            <family val="3"/>
            <charset val="128"/>
          </rPr>
          <t>〔本国からの仕送り〕</t>
        </r>
        <r>
          <rPr>
            <sz val="10"/>
            <color indexed="37"/>
            <rFont val="MS P ゴシック"/>
            <family val="3"/>
            <charset val="128"/>
          </rPr>
          <t xml:space="preserve">
○様式3別紙に記入してください</t>
        </r>
      </text>
    </comment>
    <comment ref="D22" authorId="0" shapeId="0" xr:uid="{A04601D6-D520-4FEB-B4B7-5BB5E8A7D6F0}">
      <text>
        <r>
          <rPr>
            <b/>
            <sz val="10"/>
            <color indexed="39"/>
            <rFont val="MS P ゴシック"/>
            <family val="3"/>
            <charset val="128"/>
          </rPr>
          <t>〔給付奨学金、貸与奨学金〕</t>
        </r>
        <r>
          <rPr>
            <sz val="10"/>
            <color indexed="37"/>
            <rFont val="MS P ゴシック"/>
            <family val="3"/>
            <charset val="128"/>
          </rPr>
          <t xml:space="preserve">
○奨学金の受給が</t>
        </r>
        <r>
          <rPr>
            <u/>
            <sz val="10"/>
            <color indexed="37"/>
            <rFont val="MS P ゴシック"/>
            <family val="3"/>
            <charset val="128"/>
          </rPr>
          <t>決定しているもの</t>
        </r>
        <r>
          <rPr>
            <sz val="10"/>
            <color indexed="37"/>
            <rFont val="MS P ゴシック"/>
            <family val="3"/>
            <charset val="128"/>
          </rPr>
          <t>を記載してください。
　申請中、申請予定のものは記載不要です。</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<sst xmlns="http://schemas.openxmlformats.org/spreadsheetml/2006/main" count="360" uniqueCount="285">
  <si>
    <t>　　室蘭工業大学長　　殿</t>
    <rPh sb="2" eb="9">
      <t>ムロランコウギョウダイガクチョウ</t>
    </rPh>
    <rPh sb="11" eb="12">
      <t>ドノ</t>
    </rPh>
    <phoneticPr fontId="2"/>
  </si>
  <si>
    <t>記</t>
    <rPh sb="0" eb="1">
      <t>キ</t>
    </rPh>
    <phoneticPr fontId="2"/>
  </si>
  <si>
    <t>名</t>
    <rPh sb="0" eb="1">
      <t>メイ</t>
    </rPh>
    <phoneticPr fontId="2"/>
  </si>
  <si>
    <t>※1</t>
    <phoneticPr fontId="2"/>
  </si>
  <si>
    <t>収　　　入  (Income)</t>
    <rPh sb="0" eb="1">
      <t>オサム</t>
    </rPh>
    <rPh sb="4" eb="5">
      <t>ニュウ</t>
    </rPh>
    <phoneticPr fontId="2"/>
  </si>
  <si>
    <t>支　　　出  (Expenditure)</t>
    <rPh sb="0" eb="1">
      <t>シ</t>
    </rPh>
    <rPh sb="4" eb="5">
      <t>デ</t>
    </rPh>
    <phoneticPr fontId="2"/>
  </si>
  <si>
    <t>学科・専攻
Major</t>
    <rPh sb="0" eb="2">
      <t>ガッカ</t>
    </rPh>
    <rPh sb="3" eb="5">
      <t>センコウ</t>
    </rPh>
    <phoneticPr fontId="2"/>
  </si>
  <si>
    <r>
      <t xml:space="preserve">学籍番号
</t>
    </r>
    <r>
      <rPr>
        <sz val="8"/>
        <color theme="1"/>
        <rFont val="ＭＳ 明朝"/>
        <family val="1"/>
        <charset val="128"/>
      </rPr>
      <t>ID number</t>
    </r>
    <rPh sb="0" eb="4">
      <t>ガクセキバンゴウ</t>
    </rPh>
    <phoneticPr fontId="2"/>
  </si>
  <si>
    <r>
      <t xml:space="preserve">氏名
</t>
    </r>
    <r>
      <rPr>
        <sz val="9"/>
        <color theme="1"/>
        <rFont val="ＭＳ 明朝"/>
        <family val="1"/>
        <charset val="128"/>
      </rPr>
      <t>Name</t>
    </r>
    <rPh sb="0" eb="2">
      <t>シメイ</t>
    </rPh>
    <phoneticPr fontId="2"/>
  </si>
  <si>
    <r>
      <t xml:space="preserve">給付奨学金
</t>
    </r>
    <r>
      <rPr>
        <sz val="9"/>
        <color theme="1"/>
        <rFont val="ＭＳ 明朝"/>
        <family val="1"/>
        <charset val="128"/>
      </rPr>
      <t>(Scholarships)</t>
    </r>
    <rPh sb="0" eb="5">
      <t>キュウフショウガクキン</t>
    </rPh>
    <phoneticPr fontId="2"/>
  </si>
  <si>
    <r>
      <t xml:space="preserve">授業料を除く就学費
</t>
    </r>
    <r>
      <rPr>
        <sz val="9"/>
        <color theme="1"/>
        <rFont val="ＭＳ 明朝"/>
        <family val="1"/>
        <charset val="128"/>
      </rPr>
      <t>(School expenses)</t>
    </r>
    <rPh sb="0" eb="3">
      <t>ジュギョウリョウ</t>
    </rPh>
    <rPh sb="4" eb="5">
      <t>ノゾ</t>
    </rPh>
    <rPh sb="6" eb="9">
      <t>シュウガクヒ</t>
    </rPh>
    <phoneticPr fontId="2"/>
  </si>
  <si>
    <r>
      <t xml:space="preserve">食費
</t>
    </r>
    <r>
      <rPr>
        <sz val="9"/>
        <color theme="1"/>
        <rFont val="ＭＳ 明朝"/>
        <family val="1"/>
        <charset val="128"/>
      </rPr>
      <t>(Food expense)</t>
    </r>
    <rPh sb="0" eb="2">
      <t>ショクヒ</t>
    </rPh>
    <phoneticPr fontId="2"/>
  </si>
  <si>
    <r>
      <t xml:space="preserve">本人の収入
</t>
    </r>
    <r>
      <rPr>
        <sz val="9"/>
        <color theme="1"/>
        <rFont val="ＭＳ 明朝"/>
        <family val="1"/>
        <charset val="128"/>
      </rPr>
      <t>(Your income)</t>
    </r>
    <rPh sb="0" eb="2">
      <t>ホンニン</t>
    </rPh>
    <rPh sb="3" eb="5">
      <t>シュウニュウ</t>
    </rPh>
    <phoneticPr fontId="2"/>
  </si>
  <si>
    <r>
      <t xml:space="preserve">住居費(家賃)
</t>
    </r>
    <r>
      <rPr>
        <sz val="9"/>
        <color theme="1"/>
        <rFont val="ＭＳ 明朝"/>
        <family val="1"/>
        <charset val="128"/>
      </rPr>
      <t>(House rent)</t>
    </r>
    <rPh sb="0" eb="3">
      <t>ジュウキョヒ</t>
    </rPh>
    <rPh sb="4" eb="6">
      <t>ヤチン</t>
    </rPh>
    <phoneticPr fontId="2"/>
  </si>
  <si>
    <r>
      <t xml:space="preserve">配偶者の収入
</t>
    </r>
    <r>
      <rPr>
        <sz val="9"/>
        <color theme="1"/>
        <rFont val="ＭＳ 明朝"/>
        <family val="1"/>
        <charset val="128"/>
      </rPr>
      <t>(Spouse's income)</t>
    </r>
    <rPh sb="0" eb="3">
      <t>ハイグウシャ</t>
    </rPh>
    <rPh sb="4" eb="6">
      <t>シュウニュウ</t>
    </rPh>
    <phoneticPr fontId="2"/>
  </si>
  <si>
    <r>
      <t xml:space="preserve">娯楽費
</t>
    </r>
    <r>
      <rPr>
        <sz val="8"/>
        <color theme="1"/>
        <rFont val="ＭＳ 明朝"/>
        <family val="1"/>
        <charset val="128"/>
      </rPr>
      <t>(Entertainment expenses)</t>
    </r>
    <rPh sb="0" eb="3">
      <t>ゴラクヒ</t>
    </rPh>
    <phoneticPr fontId="2"/>
  </si>
  <si>
    <r>
      <t xml:space="preserve">国民健康保険料
</t>
    </r>
    <r>
      <rPr>
        <sz val="8"/>
        <color theme="1"/>
        <rFont val="ＭＳ 明朝"/>
        <family val="1"/>
        <charset val="128"/>
      </rPr>
      <t>(National health insurance)</t>
    </r>
    <rPh sb="0" eb="7">
      <t>コクミンケンコウホケンリョウ</t>
    </rPh>
    <phoneticPr fontId="2"/>
  </si>
  <si>
    <r>
      <t xml:space="preserve">原則として、申告した金額の根拠となる資料を添付すること。
</t>
    </r>
    <r>
      <rPr>
        <sz val="9"/>
        <color theme="1"/>
        <rFont val="ＭＳ 明朝"/>
        <family val="1"/>
        <charset val="128"/>
      </rPr>
      <t>As a general rule, attach documents that provide the basis for the declared amount.</t>
    </r>
    <rPh sb="0" eb="2">
      <t>ゲンソク</t>
    </rPh>
    <rPh sb="6" eb="8">
      <t>シンコク</t>
    </rPh>
    <rPh sb="10" eb="12">
      <t>キンガク</t>
    </rPh>
    <rPh sb="13" eb="15">
      <t>コンキョ</t>
    </rPh>
    <rPh sb="18" eb="20">
      <t>シリョウ</t>
    </rPh>
    <rPh sb="21" eb="23">
      <t>テンプ</t>
    </rPh>
    <phoneticPr fontId="2"/>
  </si>
  <si>
    <r>
      <t xml:space="preserve">RA給与
</t>
    </r>
    <r>
      <rPr>
        <sz val="9"/>
        <color theme="1"/>
        <rFont val="ＭＳ 明朝"/>
        <family val="1"/>
        <charset val="128"/>
      </rPr>
      <t>(RA salary)</t>
    </r>
    <rPh sb="2" eb="4">
      <t>キュウヨ</t>
    </rPh>
    <phoneticPr fontId="2"/>
  </si>
  <si>
    <r>
      <t xml:space="preserve">TA給与
</t>
    </r>
    <r>
      <rPr>
        <sz val="9"/>
        <color theme="1"/>
        <rFont val="ＭＳ 明朝"/>
        <family val="1"/>
        <charset val="128"/>
      </rPr>
      <t>(TA salary)</t>
    </r>
    <rPh sb="2" eb="4">
      <t>キュウヨ</t>
    </rPh>
    <phoneticPr fontId="2"/>
  </si>
  <si>
    <r>
      <t xml:space="preserve">貸与奨学金
</t>
    </r>
    <r>
      <rPr>
        <sz val="9"/>
        <color theme="1"/>
        <rFont val="ＭＳ 明朝"/>
        <family val="1"/>
        <charset val="128"/>
      </rPr>
      <t>(Loan scholarships)</t>
    </r>
    <rPh sb="0" eb="2">
      <t>タイヨ</t>
    </rPh>
    <rPh sb="2" eb="5">
      <t>ショウガクキン</t>
    </rPh>
    <phoneticPr fontId="2"/>
  </si>
  <si>
    <t>円</t>
    <phoneticPr fontId="2"/>
  </si>
  <si>
    <t>収入合計</t>
    <rPh sb="0" eb="2">
      <t>シュウニュウ</t>
    </rPh>
    <rPh sb="2" eb="4">
      <t>ゴウケイ</t>
    </rPh>
    <phoneticPr fontId="2"/>
  </si>
  <si>
    <t>支出合計</t>
    <rPh sb="0" eb="2">
      <t>シシュツ</t>
    </rPh>
    <rPh sb="2" eb="4">
      <t>ゴウケイ</t>
    </rPh>
    <phoneticPr fontId="2"/>
  </si>
  <si>
    <r>
      <t xml:space="preserve">その他(　)
</t>
    </r>
    <r>
      <rPr>
        <sz val="9"/>
        <color theme="1"/>
        <rFont val="ＭＳ 明朝"/>
        <family val="1"/>
        <charset val="128"/>
      </rPr>
      <t>(Other expense)</t>
    </r>
    <rPh sb="2" eb="3">
      <t>タ</t>
    </rPh>
    <phoneticPr fontId="2"/>
  </si>
  <si>
    <r>
      <t xml:space="preserve">その他(　)
</t>
    </r>
    <r>
      <rPr>
        <sz val="9"/>
        <color theme="1"/>
        <rFont val="ＭＳ 明朝"/>
        <family val="1"/>
        <charset val="128"/>
      </rPr>
      <t>(Other income)</t>
    </r>
    <rPh sb="2" eb="3">
      <t>タ</t>
    </rPh>
    <phoneticPr fontId="2"/>
  </si>
  <si>
    <r>
      <t xml:space="preserve">Spring研究奨励費
</t>
    </r>
    <r>
      <rPr>
        <sz val="9"/>
        <color theme="1"/>
        <rFont val="ＭＳ 明朝"/>
        <family val="1"/>
        <charset val="128"/>
      </rPr>
      <t>(Research Grant of Spring)</t>
    </r>
    <rPh sb="6" eb="8">
      <t>ケンキュウ</t>
    </rPh>
    <rPh sb="8" eb="10">
      <t>ショウレイ</t>
    </rPh>
    <rPh sb="10" eb="11">
      <t>ヒ</t>
    </rPh>
    <phoneticPr fontId="2"/>
  </si>
  <si>
    <t>（様式1）</t>
    <rPh sb="1" eb="3">
      <t>ヨウシキ</t>
    </rPh>
    <phoneticPr fontId="2"/>
  </si>
  <si>
    <t>←yyyy/mm/dd</t>
    <phoneticPr fontId="2"/>
  </si>
  <si>
    <t>入学年度</t>
  </si>
  <si>
    <t>学科・専攻名</t>
    <phoneticPr fontId="2"/>
  </si>
  <si>
    <t>氏　　名</t>
    <phoneticPr fontId="2"/>
  </si>
  <si>
    <t>令和</t>
    <rPh sb="0" eb="2">
      <t>レイワ</t>
    </rPh>
    <phoneticPr fontId="2"/>
  </si>
  <si>
    <t>年度</t>
    <phoneticPr fontId="2"/>
  </si>
  <si>
    <t>学籍番号</t>
    <phoneticPr fontId="2"/>
  </si>
  <si>
    <t>学年</t>
    <phoneticPr fontId="2"/>
  </si>
  <si>
    <t>年</t>
    <rPh sb="0" eb="1">
      <t>ネン</t>
    </rPh>
    <phoneticPr fontId="2"/>
  </si>
  <si>
    <t>創造工学科</t>
    <rPh sb="0" eb="5">
      <t>ソウゾウコウガッカ</t>
    </rPh>
    <phoneticPr fontId="2"/>
  </si>
  <si>
    <t>授業料免除・徴収猶予を申請する理由及び家庭状況を記入してください。</t>
    <phoneticPr fontId="2"/>
  </si>
  <si>
    <t>環境創生工学系専攻</t>
    <rPh sb="0" eb="2">
      <t>カンキョウ</t>
    </rPh>
    <rPh sb="2" eb="4">
      <t>ソウセイ</t>
    </rPh>
    <rPh sb="4" eb="6">
      <t>コウガク</t>
    </rPh>
    <rPh sb="6" eb="7">
      <t>ケイ</t>
    </rPh>
    <rPh sb="7" eb="9">
      <t>センコウ</t>
    </rPh>
    <phoneticPr fontId="2"/>
  </si>
  <si>
    <t>情報電子工学系専攻</t>
    <phoneticPr fontId="2"/>
  </si>
  <si>
    <t>工学専攻</t>
    <rPh sb="0" eb="4">
      <t>コウガクセンコウ</t>
    </rPh>
    <phoneticPr fontId="2"/>
  </si>
  <si>
    <t>システム理化学科</t>
    <rPh sb="4" eb="7">
      <t>リカガク</t>
    </rPh>
    <rPh sb="7" eb="8">
      <t>カ</t>
    </rPh>
    <phoneticPr fontId="2"/>
  </si>
  <si>
    <t>学科</t>
    <rPh sb="0" eb="2">
      <t>ガッカ</t>
    </rPh>
    <phoneticPr fontId="2"/>
  </si>
  <si>
    <t>申請区分</t>
    <phoneticPr fontId="2"/>
  </si>
  <si>
    <t>全額免除</t>
    <phoneticPr fontId="2"/>
  </si>
  <si>
    <t>半額免除</t>
    <phoneticPr fontId="2"/>
  </si>
  <si>
    <t>不許可</t>
    <phoneticPr fontId="2"/>
  </si>
  <si>
    <t>申請なし</t>
    <phoneticPr fontId="2"/>
  </si>
  <si>
    <t>免除結果</t>
    <rPh sb="0" eb="4">
      <t>メンジョケッカ</t>
    </rPh>
    <phoneticPr fontId="2"/>
  </si>
  <si>
    <t>元号</t>
    <rPh sb="0" eb="2">
      <t>ゲンゴウ</t>
    </rPh>
    <phoneticPr fontId="2"/>
  </si>
  <si>
    <t>生産システム工学系専攻</t>
    <rPh sb="9" eb="11">
      <t>センコウ</t>
    </rPh>
    <phoneticPr fontId="2"/>
  </si>
  <si>
    <t>申請日：</t>
    <rPh sb="0" eb="2">
      <t>シンセイ</t>
    </rPh>
    <rPh sb="2" eb="3">
      <t>ビ</t>
    </rPh>
    <phoneticPr fontId="2"/>
  </si>
  <si>
    <t>Date:</t>
    <phoneticPr fontId="2"/>
  </si>
  <si>
    <r>
      <t xml:space="preserve">授業料免除・徴収猶予申請書
</t>
    </r>
    <r>
      <rPr>
        <b/>
        <sz val="10"/>
        <color theme="1"/>
        <rFont val="ＭＳ 明朝"/>
        <family val="1"/>
        <charset val="128"/>
      </rPr>
      <t>Exemption and Deferral of Tuition Fee Application Form</t>
    </r>
    <rPh sb="0" eb="3">
      <t>ジュギョウリョウ</t>
    </rPh>
    <rPh sb="3" eb="5">
      <t>メンジョ</t>
    </rPh>
    <rPh sb="6" eb="8">
      <t>チョウシュウ</t>
    </rPh>
    <rPh sb="8" eb="10">
      <t>ユウヨ</t>
    </rPh>
    <rPh sb="10" eb="13">
      <t>シンセイショ</t>
    </rPh>
    <phoneticPr fontId="2"/>
  </si>
  <si>
    <t>　　　To President of Muroran Institute of Technology,</t>
    <phoneticPr fontId="2"/>
  </si>
  <si>
    <r>
      <t xml:space="preserve">入学年度
</t>
    </r>
    <r>
      <rPr>
        <sz val="10"/>
        <color theme="1"/>
        <rFont val="ＭＳ 明朝"/>
        <family val="1"/>
        <charset val="128"/>
      </rPr>
      <t>Enrollment Year</t>
    </r>
    <phoneticPr fontId="2"/>
  </si>
  <si>
    <r>
      <t xml:space="preserve">学年
</t>
    </r>
    <r>
      <rPr>
        <sz val="10"/>
        <color theme="1"/>
        <rFont val="ＭＳ 明朝"/>
        <family val="1"/>
        <charset val="128"/>
      </rPr>
      <t>Grade</t>
    </r>
    <phoneticPr fontId="2"/>
  </si>
  <si>
    <r>
      <t xml:space="preserve">学 籍 番 号
</t>
    </r>
    <r>
      <rPr>
        <sz val="10"/>
        <color theme="1"/>
        <rFont val="ＭＳ 明朝"/>
        <family val="1"/>
        <charset val="128"/>
      </rPr>
      <t>Student Number</t>
    </r>
    <phoneticPr fontId="2"/>
  </si>
  <si>
    <r>
      <t xml:space="preserve">氏　　名
</t>
    </r>
    <r>
      <rPr>
        <sz val="10"/>
        <color theme="1"/>
        <rFont val="ＭＳ 明朝"/>
        <family val="1"/>
        <charset val="128"/>
      </rPr>
      <t>Name</t>
    </r>
    <phoneticPr fontId="2"/>
  </si>
  <si>
    <r>
      <t xml:space="preserve">住　　所
</t>
    </r>
    <r>
      <rPr>
        <sz val="10"/>
        <color theme="1"/>
        <rFont val="ＭＳ 明朝"/>
        <family val="1"/>
        <charset val="128"/>
      </rPr>
      <t>Address</t>
    </r>
    <phoneticPr fontId="2"/>
  </si>
  <si>
    <r>
      <t xml:space="preserve">電話番号
</t>
    </r>
    <r>
      <rPr>
        <sz val="10"/>
        <color theme="1"/>
        <rFont val="ＭＳ 明朝"/>
        <family val="1"/>
        <charset val="128"/>
      </rPr>
      <t>Telephone number</t>
    </r>
    <phoneticPr fontId="2"/>
  </si>
  <si>
    <r>
      <t xml:space="preserve">年
</t>
    </r>
    <r>
      <rPr>
        <sz val="10"/>
        <color theme="1"/>
        <rFont val="ＭＳ 明朝"/>
        <family val="1"/>
        <charset val="128"/>
      </rPr>
      <t>Year</t>
    </r>
    <rPh sb="0" eb="1">
      <t>ネン</t>
    </rPh>
    <phoneticPr fontId="2"/>
  </si>
  <si>
    <r>
      <t xml:space="preserve">年度
</t>
    </r>
    <r>
      <rPr>
        <sz val="10"/>
        <color theme="1"/>
        <rFont val="ＭＳ 明朝"/>
        <family val="1"/>
        <charset val="128"/>
      </rPr>
      <t>Year</t>
    </r>
    <phoneticPr fontId="2"/>
  </si>
  <si>
    <r>
      <t xml:space="preserve">続柄
</t>
    </r>
    <r>
      <rPr>
        <sz val="10"/>
        <color theme="1"/>
        <rFont val="ＭＳ 明朝"/>
        <family val="1"/>
        <charset val="128"/>
      </rPr>
      <t>Relationship</t>
    </r>
    <rPh sb="0" eb="2">
      <t>ゾクガラ</t>
    </rPh>
    <phoneticPr fontId="19"/>
  </si>
  <si>
    <r>
      <t xml:space="preserve">氏名
</t>
    </r>
    <r>
      <rPr>
        <sz val="10"/>
        <color theme="1"/>
        <rFont val="ＭＳ 明朝"/>
        <family val="1"/>
        <charset val="128"/>
      </rPr>
      <t xml:space="preserve">Name </t>
    </r>
    <rPh sb="0" eb="2">
      <t>シメイ</t>
    </rPh>
    <phoneticPr fontId="19"/>
  </si>
  <si>
    <r>
      <t xml:space="preserve">年齢
</t>
    </r>
    <r>
      <rPr>
        <sz val="10"/>
        <color theme="1"/>
        <rFont val="ＭＳ 明朝"/>
        <family val="1"/>
        <charset val="128"/>
      </rPr>
      <t>Age</t>
    </r>
    <rPh sb="0" eb="2">
      <t>ネンレイ</t>
    </rPh>
    <phoneticPr fontId="19"/>
  </si>
  <si>
    <r>
      <t xml:space="preserve">職業
</t>
    </r>
    <r>
      <rPr>
        <sz val="10"/>
        <color theme="1"/>
        <rFont val="ＭＳ 明朝"/>
        <family val="1"/>
        <charset val="128"/>
      </rPr>
      <t>Occupation</t>
    </r>
    <rPh sb="0" eb="2">
      <t>ショクギョウ</t>
    </rPh>
    <phoneticPr fontId="19"/>
  </si>
  <si>
    <t xml:space="preserve">Father </t>
    <phoneticPr fontId="2"/>
  </si>
  <si>
    <t>Mother</t>
    <phoneticPr fontId="2"/>
  </si>
  <si>
    <t>Myself</t>
    <phoneticPr fontId="2"/>
  </si>
  <si>
    <r>
      <t xml:space="preserve">学校名
</t>
    </r>
    <r>
      <rPr>
        <sz val="10"/>
        <color theme="1"/>
        <rFont val="ＭＳ 明朝"/>
        <family val="1"/>
        <charset val="128"/>
      </rPr>
      <t xml:space="preserve">Name of School </t>
    </r>
    <phoneticPr fontId="2"/>
  </si>
  <si>
    <r>
      <t>通学区分</t>
    </r>
    <r>
      <rPr>
        <sz val="10"/>
        <color theme="1"/>
        <rFont val="ＭＳ 明朝"/>
        <family val="1"/>
        <charset val="128"/>
      </rPr>
      <t xml:space="preserve">
Commute to School </t>
    </r>
    <phoneticPr fontId="2"/>
  </si>
  <si>
    <t>国立</t>
    <phoneticPr fontId="2"/>
  </si>
  <si>
    <t>（　　年　月）</t>
    <phoneticPr fontId="2"/>
  </si>
  <si>
    <t>自宅外 Away from home</t>
    <rPh sb="0" eb="3">
      <t>ジタクガイ</t>
    </rPh>
    <phoneticPr fontId="2"/>
  </si>
  <si>
    <t>自宅　 From home</t>
    <rPh sb="0" eb="2">
      <t>ジタク</t>
    </rPh>
    <phoneticPr fontId="2"/>
  </si>
  <si>
    <t>就学者・乳幼児</t>
    <rPh sb="0" eb="3">
      <t>シュウガクシャ</t>
    </rPh>
    <phoneticPr fontId="19"/>
  </si>
  <si>
    <t>Family (students and infants)</t>
    <phoneticPr fontId="2"/>
  </si>
  <si>
    <t>就学者等を除く家族</t>
    <rPh sb="0" eb="3">
      <t>シュウガクシャ</t>
    </rPh>
    <rPh sb="3" eb="4">
      <t>トウ</t>
    </rPh>
    <rPh sb="5" eb="6">
      <t>ノゾ</t>
    </rPh>
    <rPh sb="7" eb="9">
      <t>カゾク</t>
    </rPh>
    <phoneticPr fontId="19"/>
  </si>
  <si>
    <t>通学区分</t>
    <rPh sb="0" eb="4">
      <t>ツウガククブン</t>
    </rPh>
    <phoneticPr fontId="2"/>
  </si>
  <si>
    <t>自宅通学</t>
    <rPh sb="0" eb="2">
      <t>ジタク</t>
    </rPh>
    <rPh sb="2" eb="4">
      <t>ツウガク</t>
    </rPh>
    <phoneticPr fontId="2"/>
  </si>
  <si>
    <t>自宅外通学</t>
    <rPh sb="0" eb="3">
      <t>ジタクガイ</t>
    </rPh>
    <rPh sb="3" eb="5">
      <t>ツウガク</t>
    </rPh>
    <phoneticPr fontId="2"/>
  </si>
  <si>
    <t>免除のみ</t>
    <phoneticPr fontId="2"/>
  </si>
  <si>
    <t>徴収猶予のみ</t>
    <phoneticPr fontId="2"/>
  </si>
  <si>
    <t>両方とも</t>
    <phoneticPr fontId="2"/>
  </si>
  <si>
    <t>免除のみ exemption only</t>
    <phoneticPr fontId="2"/>
  </si>
  <si>
    <t>両方とも both</t>
    <phoneticPr fontId="2"/>
  </si>
  <si>
    <t>大学生</t>
    <rPh sb="0" eb="3">
      <t>ダイガクセイ</t>
    </rPh>
    <phoneticPr fontId="2"/>
  </si>
  <si>
    <t>Grade　　                                  年</t>
    <phoneticPr fontId="2"/>
  </si>
  <si>
    <t>申請者
記入欄（①）</t>
    <phoneticPr fontId="2"/>
  </si>
  <si>
    <t>担当者
記入欄（②）</t>
    <phoneticPr fontId="2"/>
  </si>
  <si>
    <t>備　考（③）</t>
  </si>
  <si>
    <t>全員提出</t>
  </si>
  <si>
    <t>以下に代表的な添付書類を記載しています。添付しようとする書類で、以下に記載が無い場合は空欄に添付書類の名前を記入してください。</t>
    <phoneticPr fontId="2"/>
  </si>
  <si>
    <t>The following is a list of typical attachments.　If the document you intend to attach is not listed below, please fill in the blank with the name of the attached document.</t>
    <phoneticPr fontId="2"/>
  </si>
  <si>
    <t>該当者のみ提出</t>
    <phoneticPr fontId="2"/>
  </si>
  <si>
    <t>源泉徴収票</t>
  </si>
  <si>
    <t>確定申告書（第1表、第2表）</t>
    <phoneticPr fontId="2"/>
  </si>
  <si>
    <t>納税証明書（様式その2　所得金額用）</t>
    <phoneticPr fontId="2"/>
  </si>
  <si>
    <t>　　　　　　（診断書）</t>
    <phoneticPr fontId="2"/>
  </si>
  <si>
    <t>　　　　　　（領収書）</t>
    <phoneticPr fontId="2"/>
  </si>
  <si>
    <t>メモ欄：</t>
  </si>
  <si>
    <t>名前
Name</t>
    <rPh sb="0" eb="2">
      <t>ナマエ</t>
    </rPh>
    <phoneticPr fontId="2"/>
  </si>
  <si>
    <t>学籍番号
Student Number</t>
    <rPh sb="0" eb="4">
      <t>ガクセキバンゴウ</t>
    </rPh>
    <phoneticPr fontId="2"/>
  </si>
  <si>
    <t>学科・専攻名
Major</t>
    <phoneticPr fontId="2"/>
  </si>
  <si>
    <r>
      <t xml:space="preserve">Spring研究奨励費に関する書類
</t>
    </r>
    <r>
      <rPr>
        <sz val="10"/>
        <color theme="1"/>
        <rFont val="ＭＳ 明朝"/>
        <family val="1"/>
        <charset val="128"/>
      </rPr>
      <t>Documents for Research Grant of Spring</t>
    </r>
    <rPh sb="12" eb="13">
      <t>カン</t>
    </rPh>
    <rPh sb="15" eb="17">
      <t>ショルイ</t>
    </rPh>
    <phoneticPr fontId="2"/>
  </si>
  <si>
    <r>
      <t xml:space="preserve">奨学金に関する書類
</t>
    </r>
    <r>
      <rPr>
        <sz val="10"/>
        <color theme="1"/>
        <rFont val="ＭＳ 明朝"/>
        <family val="1"/>
        <charset val="128"/>
      </rPr>
      <t>Documents for Scholarships</t>
    </r>
    <phoneticPr fontId="2"/>
  </si>
  <si>
    <t>この申請書の記載事項は事実と相違ありません。この申請書の記載事項に事実と相違があった場合は、減免や支払の猶予を取り消されることがあるとともに、その全額の支払を求められることがあることを承知しています。</t>
    <phoneticPr fontId="2"/>
  </si>
  <si>
    <t>申請区分</t>
    <rPh sb="2" eb="4">
      <t>クブン</t>
    </rPh>
    <phoneticPr fontId="2"/>
  </si>
  <si>
    <t>年度</t>
    <rPh sb="0" eb="2">
      <t>ネンド</t>
    </rPh>
    <phoneticPr fontId="2"/>
  </si>
  <si>
    <t>学期</t>
    <rPh sb="0" eb="2">
      <t>ガッキ</t>
    </rPh>
    <phoneticPr fontId="2"/>
  </si>
  <si>
    <t>結合</t>
    <rPh sb="0" eb="2">
      <t>ケツゴウ</t>
    </rPh>
    <phoneticPr fontId="2"/>
  </si>
  <si>
    <t>略</t>
    <rPh sb="0" eb="1">
      <t>リャク</t>
    </rPh>
    <phoneticPr fontId="2"/>
  </si>
  <si>
    <t>実施学期</t>
    <rPh sb="0" eb="2">
      <t>ジッシ</t>
    </rPh>
    <rPh sb="2" eb="4">
      <t>ガッキ</t>
    </rPh>
    <phoneticPr fontId="2"/>
  </si>
  <si>
    <t>実施前学期</t>
    <rPh sb="0" eb="2">
      <t>ジッシ</t>
    </rPh>
    <rPh sb="2" eb="3">
      <t>ゼン</t>
    </rPh>
    <rPh sb="3" eb="5">
      <t>ガッキ</t>
    </rPh>
    <phoneticPr fontId="2"/>
  </si>
  <si>
    <t>年間収入</t>
    <rPh sb="0" eb="2">
      <t>ネンカン</t>
    </rPh>
    <rPh sb="2" eb="4">
      <t>シュウニュウ</t>
    </rPh>
    <phoneticPr fontId="2"/>
  </si>
  <si>
    <t>年間合計</t>
    <rPh sb="0" eb="2">
      <t>ネンカン</t>
    </rPh>
    <rPh sb="2" eb="4">
      <t>ゴウケイ</t>
    </rPh>
    <phoneticPr fontId="2"/>
  </si>
  <si>
    <t>（様式3）</t>
    <rPh sb="1" eb="3">
      <t>ヨウシキ</t>
    </rPh>
    <phoneticPr fontId="2"/>
  </si>
  <si>
    <t>学籍番号</t>
    <rPh sb="0" eb="4">
      <t>ガクセキバンゴウ</t>
    </rPh>
    <phoneticPr fontId="2"/>
  </si>
  <si>
    <t>氏名</t>
    <rPh sb="0" eb="2">
      <t>シメイ</t>
    </rPh>
    <phoneticPr fontId="2"/>
  </si>
  <si>
    <t>世帯人数</t>
    <rPh sb="0" eb="4">
      <t>セタイニンズウ</t>
    </rPh>
    <phoneticPr fontId="2"/>
  </si>
  <si>
    <t>申請区分</t>
    <rPh sb="0" eb="2">
      <t>シンセイ</t>
    </rPh>
    <rPh sb="2" eb="4">
      <t>クブン</t>
    </rPh>
    <phoneticPr fontId="2"/>
  </si>
  <si>
    <t>大規模災害被災</t>
    <rPh sb="0" eb="7">
      <t>ダイキボサイガイヒサイ</t>
    </rPh>
    <phoneticPr fontId="2"/>
  </si>
  <si>
    <t>続柄1</t>
    <rPh sb="0" eb="2">
      <t>ツヅキガラ</t>
    </rPh>
    <phoneticPr fontId="2"/>
  </si>
  <si>
    <t>収入種別1</t>
    <rPh sb="0" eb="2">
      <t>シュウニュウ</t>
    </rPh>
    <rPh sb="2" eb="4">
      <t>シュベツ</t>
    </rPh>
    <phoneticPr fontId="2"/>
  </si>
  <si>
    <t>収入金額1</t>
    <rPh sb="0" eb="4">
      <t>シュウニュウキンガク</t>
    </rPh>
    <phoneticPr fontId="2"/>
  </si>
  <si>
    <t>母子・父子世帯</t>
    <rPh sb="0" eb="2">
      <t>ボシ</t>
    </rPh>
    <rPh sb="3" eb="5">
      <t>フシ</t>
    </rPh>
    <rPh sb="5" eb="7">
      <t>セタイ</t>
    </rPh>
    <phoneticPr fontId="2"/>
  </si>
  <si>
    <t>続柄2</t>
    <rPh sb="0" eb="2">
      <t>ツヅキガラ</t>
    </rPh>
    <phoneticPr fontId="2"/>
  </si>
  <si>
    <t>収入種別2</t>
    <rPh sb="0" eb="2">
      <t>シュウニュウ</t>
    </rPh>
    <rPh sb="2" eb="4">
      <t>シュベツ</t>
    </rPh>
    <phoneticPr fontId="2"/>
  </si>
  <si>
    <t>収入金額2</t>
    <rPh sb="0" eb="4">
      <t>シュウニュウキンガク</t>
    </rPh>
    <phoneticPr fontId="2"/>
  </si>
  <si>
    <t>家計支持者の単身赴任等に係る支出</t>
    <rPh sb="0" eb="2">
      <t>カケイ</t>
    </rPh>
    <rPh sb="2" eb="5">
      <t>シジシャ</t>
    </rPh>
    <rPh sb="6" eb="10">
      <t>タンシンフニン</t>
    </rPh>
    <rPh sb="10" eb="11">
      <t>トウ</t>
    </rPh>
    <rPh sb="12" eb="13">
      <t>カカ</t>
    </rPh>
    <rPh sb="14" eb="16">
      <t>シシュツ</t>
    </rPh>
    <phoneticPr fontId="2"/>
  </si>
  <si>
    <t>続柄3</t>
    <rPh sb="0" eb="2">
      <t>ツヅキガラ</t>
    </rPh>
    <phoneticPr fontId="2"/>
  </si>
  <si>
    <t>収入種別3</t>
    <rPh sb="0" eb="2">
      <t>シュウニュウ</t>
    </rPh>
    <rPh sb="2" eb="4">
      <t>シュベツ</t>
    </rPh>
    <phoneticPr fontId="2"/>
  </si>
  <si>
    <t>収入金額3</t>
    <rPh sb="0" eb="4">
      <t>シュウニュウキンガク</t>
    </rPh>
    <phoneticPr fontId="2"/>
  </si>
  <si>
    <t>続柄4</t>
    <rPh sb="0" eb="2">
      <t>ツヅキガラ</t>
    </rPh>
    <phoneticPr fontId="2"/>
  </si>
  <si>
    <t>収入種別4</t>
    <rPh sb="0" eb="2">
      <t>シュウニュウ</t>
    </rPh>
    <rPh sb="2" eb="4">
      <t>シュベツ</t>
    </rPh>
    <phoneticPr fontId="2"/>
  </si>
  <si>
    <t>収入金額4</t>
    <rPh sb="0" eb="4">
      <t>シュウニュウキンガク</t>
    </rPh>
    <phoneticPr fontId="2"/>
  </si>
  <si>
    <t>風水害等の被害額</t>
    <rPh sb="0" eb="4">
      <t>フウスイガイトウ</t>
    </rPh>
    <rPh sb="5" eb="7">
      <t>ヒガイ</t>
    </rPh>
    <rPh sb="7" eb="8">
      <t>ガク</t>
    </rPh>
    <phoneticPr fontId="2"/>
  </si>
  <si>
    <t>続柄5</t>
    <rPh sb="0" eb="2">
      <t>ツヅキガラ</t>
    </rPh>
    <phoneticPr fontId="2"/>
  </si>
  <si>
    <t>収入種別5</t>
    <rPh sb="0" eb="2">
      <t>シュウニュウ</t>
    </rPh>
    <rPh sb="2" eb="4">
      <t>シュベツ</t>
    </rPh>
    <phoneticPr fontId="2"/>
  </si>
  <si>
    <t>収入金額5</t>
    <rPh sb="0" eb="4">
      <t>シュウニュウキンガク</t>
    </rPh>
    <phoneticPr fontId="2"/>
  </si>
  <si>
    <t>障害者数</t>
    <rPh sb="0" eb="2">
      <t>ショウガイ</t>
    </rPh>
    <rPh sb="2" eb="3">
      <t>シャ</t>
    </rPh>
    <rPh sb="3" eb="4">
      <t>スウ</t>
    </rPh>
    <phoneticPr fontId="2"/>
  </si>
  <si>
    <t>続柄6</t>
    <rPh sb="0" eb="2">
      <t>ツヅキガラ</t>
    </rPh>
    <phoneticPr fontId="2"/>
  </si>
  <si>
    <t>収入種別6</t>
    <rPh sb="0" eb="2">
      <t>シュウニュウ</t>
    </rPh>
    <rPh sb="2" eb="4">
      <t>シュベツ</t>
    </rPh>
    <phoneticPr fontId="2"/>
  </si>
  <si>
    <t>収入金額6</t>
    <rPh sb="0" eb="4">
      <t>シュウニュウキンガク</t>
    </rPh>
    <phoneticPr fontId="2"/>
  </si>
  <si>
    <t>就学者1</t>
    <rPh sb="0" eb="3">
      <t>シュウガクシャ</t>
    </rPh>
    <phoneticPr fontId="2"/>
  </si>
  <si>
    <t>通学区分1</t>
    <rPh sb="0" eb="4">
      <t>ツウガククブン</t>
    </rPh>
    <phoneticPr fontId="2"/>
  </si>
  <si>
    <t>設置区分1</t>
    <rPh sb="0" eb="2">
      <t>セッチ</t>
    </rPh>
    <rPh sb="2" eb="4">
      <t>クブン</t>
    </rPh>
    <phoneticPr fontId="2"/>
  </si>
  <si>
    <t>学校区分1</t>
    <rPh sb="0" eb="4">
      <t>ガッコウクブン</t>
    </rPh>
    <phoneticPr fontId="2"/>
  </si>
  <si>
    <t>学年1</t>
    <rPh sb="0" eb="2">
      <t>ガクネン</t>
    </rPh>
    <phoneticPr fontId="2"/>
  </si>
  <si>
    <t>就学者2</t>
    <rPh sb="0" eb="3">
      <t>シュウガクシャ</t>
    </rPh>
    <phoneticPr fontId="2"/>
  </si>
  <si>
    <t>通学区分2</t>
    <rPh sb="0" eb="4">
      <t>ツウガククブン</t>
    </rPh>
    <phoneticPr fontId="2"/>
  </si>
  <si>
    <t>設置区分2</t>
    <rPh sb="0" eb="2">
      <t>セッチ</t>
    </rPh>
    <rPh sb="2" eb="4">
      <t>クブン</t>
    </rPh>
    <phoneticPr fontId="2"/>
  </si>
  <si>
    <t>学校区分2</t>
    <rPh sb="0" eb="4">
      <t>ガッコウクブン</t>
    </rPh>
    <phoneticPr fontId="2"/>
  </si>
  <si>
    <t>学年2</t>
    <rPh sb="0" eb="2">
      <t>ガクネン</t>
    </rPh>
    <phoneticPr fontId="2"/>
  </si>
  <si>
    <t>就学者3</t>
    <rPh sb="0" eb="3">
      <t>シュウガクシャ</t>
    </rPh>
    <phoneticPr fontId="2"/>
  </si>
  <si>
    <t>通学区分3</t>
    <rPh sb="0" eb="4">
      <t>ツウガククブン</t>
    </rPh>
    <phoneticPr fontId="2"/>
  </si>
  <si>
    <t>設置区分3</t>
    <rPh sb="0" eb="2">
      <t>セッチ</t>
    </rPh>
    <rPh sb="2" eb="4">
      <t>クブン</t>
    </rPh>
    <phoneticPr fontId="2"/>
  </si>
  <si>
    <t>学校区分3</t>
    <rPh sb="0" eb="4">
      <t>ガッコウクブン</t>
    </rPh>
    <phoneticPr fontId="2"/>
  </si>
  <si>
    <t>学年3</t>
    <rPh sb="0" eb="2">
      <t>ガクネン</t>
    </rPh>
    <phoneticPr fontId="2"/>
  </si>
  <si>
    <t>就学者4</t>
    <rPh sb="0" eb="3">
      <t>シュウガクシャ</t>
    </rPh>
    <phoneticPr fontId="2"/>
  </si>
  <si>
    <t>通学区分4</t>
    <rPh sb="0" eb="4">
      <t>ツウガククブン</t>
    </rPh>
    <phoneticPr fontId="2"/>
  </si>
  <si>
    <t>設置区分4</t>
    <rPh sb="0" eb="2">
      <t>セッチ</t>
    </rPh>
    <rPh sb="2" eb="4">
      <t>クブン</t>
    </rPh>
    <phoneticPr fontId="2"/>
  </si>
  <si>
    <t>学校区分4</t>
    <rPh sb="0" eb="4">
      <t>ガッコウクブン</t>
    </rPh>
    <phoneticPr fontId="2"/>
  </si>
  <si>
    <t>学年4</t>
    <rPh sb="0" eb="2">
      <t>ガクネン</t>
    </rPh>
    <phoneticPr fontId="2"/>
  </si>
  <si>
    <t>就学者5</t>
    <rPh sb="0" eb="3">
      <t>シュウガクシャ</t>
    </rPh>
    <phoneticPr fontId="2"/>
  </si>
  <si>
    <t>通学区分5</t>
    <rPh sb="0" eb="4">
      <t>ツウガククブン</t>
    </rPh>
    <phoneticPr fontId="2"/>
  </si>
  <si>
    <t>設置区分5</t>
    <rPh sb="0" eb="2">
      <t>セッチ</t>
    </rPh>
    <rPh sb="2" eb="4">
      <t>クブン</t>
    </rPh>
    <phoneticPr fontId="2"/>
  </si>
  <si>
    <t>学校区分5</t>
    <rPh sb="0" eb="4">
      <t>ガッコウクブン</t>
    </rPh>
    <phoneticPr fontId="2"/>
  </si>
  <si>
    <t>学年5</t>
    <rPh sb="0" eb="2">
      <t>ガクネン</t>
    </rPh>
    <phoneticPr fontId="2"/>
  </si>
  <si>
    <t>就学者6</t>
    <rPh sb="0" eb="3">
      <t>シュウガクシャ</t>
    </rPh>
    <phoneticPr fontId="2"/>
  </si>
  <si>
    <t>通学区分6</t>
    <rPh sb="0" eb="4">
      <t>ツウガククブン</t>
    </rPh>
    <phoneticPr fontId="2"/>
  </si>
  <si>
    <t>設置区分6</t>
    <rPh sb="0" eb="2">
      <t>セッチ</t>
    </rPh>
    <rPh sb="2" eb="4">
      <t>クブン</t>
    </rPh>
    <phoneticPr fontId="2"/>
  </si>
  <si>
    <t>学校区分6</t>
    <rPh sb="0" eb="4">
      <t>ガッコウクブン</t>
    </rPh>
    <phoneticPr fontId="2"/>
  </si>
  <si>
    <t>学年6</t>
    <rPh sb="0" eb="2">
      <t>ガクネン</t>
    </rPh>
    <phoneticPr fontId="2"/>
  </si>
  <si>
    <t>学科・専攻</t>
    <rPh sb="0" eb="2">
      <t>ガッカ</t>
    </rPh>
    <rPh sb="3" eb="5">
      <t>センコウ</t>
    </rPh>
    <phoneticPr fontId="2"/>
  </si>
  <si>
    <t>学年</t>
    <rPh sb="0" eb="2">
      <t>ガクネン</t>
    </rPh>
    <phoneticPr fontId="2"/>
  </si>
  <si>
    <t>前後期区分</t>
    <rPh sb="0" eb="5">
      <t>ゼンコウキクブン</t>
    </rPh>
    <phoneticPr fontId="2"/>
  </si>
  <si>
    <t>特記事項</t>
    <rPh sb="0" eb="4">
      <t>トッキジコウ</t>
    </rPh>
    <phoneticPr fontId="2"/>
  </si>
  <si>
    <t>自宅通学</t>
  </si>
  <si>
    <t>非該当</t>
  </si>
  <si>
    <t>本人</t>
  </si>
  <si>
    <t>給与</t>
    <rPh sb="0" eb="2">
      <t>キュウヨ</t>
    </rPh>
    <phoneticPr fontId="2"/>
  </si>
  <si>
    <t>学校形態</t>
    <rPh sb="0" eb="2">
      <t>ガッコウ</t>
    </rPh>
    <rPh sb="2" eb="4">
      <t>ケイタイ</t>
    </rPh>
    <phoneticPr fontId="2"/>
  </si>
  <si>
    <t>国・公立</t>
    <rPh sb="0" eb="1">
      <t>クニ</t>
    </rPh>
    <rPh sb="2" eb="4">
      <t>コウリツ</t>
    </rPh>
    <phoneticPr fontId="2"/>
  </si>
  <si>
    <t>私立</t>
    <rPh sb="0" eb="2">
      <t>シリツ</t>
    </rPh>
    <phoneticPr fontId="2"/>
  </si>
  <si>
    <t>学校区分</t>
    <rPh sb="0" eb="4">
      <t>ガッコウクブン</t>
    </rPh>
    <phoneticPr fontId="2"/>
  </si>
  <si>
    <t>小学生</t>
    <rPh sb="0" eb="3">
      <t>ショウガクセイ</t>
    </rPh>
    <phoneticPr fontId="2"/>
  </si>
  <si>
    <t>中学生</t>
    <rPh sb="0" eb="3">
      <t>チュウガクセイ</t>
    </rPh>
    <phoneticPr fontId="2"/>
  </si>
  <si>
    <t>高校生</t>
    <rPh sb="0" eb="2">
      <t>コウコウ</t>
    </rPh>
    <rPh sb="2" eb="3">
      <t>セイ</t>
    </rPh>
    <phoneticPr fontId="2"/>
  </si>
  <si>
    <t>高専学生</t>
    <rPh sb="0" eb="2">
      <t>コウセン</t>
    </rPh>
    <rPh sb="2" eb="4">
      <t>ガクセイ</t>
    </rPh>
    <phoneticPr fontId="2"/>
  </si>
  <si>
    <t>続柄</t>
    <rPh sb="0" eb="2">
      <t>ゾクガラ</t>
    </rPh>
    <phoneticPr fontId="2"/>
  </si>
  <si>
    <t>夫</t>
    <rPh sb="0" eb="1">
      <t>オット</t>
    </rPh>
    <phoneticPr fontId="2"/>
  </si>
  <si>
    <t>妻</t>
    <rPh sb="0" eb="1">
      <t>ツマ</t>
    </rPh>
    <phoneticPr fontId="2"/>
  </si>
  <si>
    <t>臨時所得</t>
    <rPh sb="0" eb="2">
      <t>リンジ</t>
    </rPh>
    <rPh sb="2" eb="4">
      <t>ショトク</t>
    </rPh>
    <phoneticPr fontId="2"/>
  </si>
  <si>
    <t>収入種別</t>
    <rPh sb="0" eb="4">
      <t>シュウニュウシュベツ</t>
    </rPh>
    <phoneticPr fontId="2"/>
  </si>
  <si>
    <t>金額</t>
    <rPh sb="0" eb="2">
      <t>キンガク</t>
    </rPh>
    <phoneticPr fontId="2"/>
  </si>
  <si>
    <t>子</t>
    <rPh sb="0" eb="1">
      <t>コ</t>
    </rPh>
    <phoneticPr fontId="2"/>
  </si>
  <si>
    <t>※2</t>
    <phoneticPr fontId="2"/>
  </si>
  <si>
    <t>※3</t>
    <phoneticPr fontId="2"/>
  </si>
  <si>
    <t>※4</t>
    <phoneticPr fontId="2"/>
  </si>
  <si>
    <t>専修学校生_高等</t>
    <rPh sb="0" eb="2">
      <t>センシュウ</t>
    </rPh>
    <rPh sb="2" eb="4">
      <t>ガッコウ</t>
    </rPh>
    <rPh sb="4" eb="5">
      <t>セイ</t>
    </rPh>
    <rPh sb="6" eb="8">
      <t>コウトウ</t>
    </rPh>
    <phoneticPr fontId="1"/>
  </si>
  <si>
    <t>専修学校生_専門</t>
    <rPh sb="0" eb="2">
      <t>センシュウ</t>
    </rPh>
    <rPh sb="2" eb="4">
      <t>ガッコウ</t>
    </rPh>
    <rPh sb="4" eb="5">
      <t>セイ</t>
    </rPh>
    <rPh sb="6" eb="8">
      <t>センモン</t>
    </rPh>
    <phoneticPr fontId="1"/>
  </si>
  <si>
    <t>申請者
記入欄 ①</t>
    <phoneticPr fontId="2"/>
  </si>
  <si>
    <t>担当者
記入欄 ②</t>
    <phoneticPr fontId="2"/>
  </si>
  <si>
    <t>備　考 ③</t>
    <phoneticPr fontId="2"/>
  </si>
  <si>
    <t>授免一括申請</t>
    <rPh sb="0" eb="1">
      <t>ジュ</t>
    </rPh>
    <rPh sb="1" eb="2">
      <t>メン</t>
    </rPh>
    <rPh sb="2" eb="6">
      <t>イッカツシンセイ</t>
    </rPh>
    <phoneticPr fontId="2"/>
  </si>
  <si>
    <t>－</t>
    <phoneticPr fontId="2"/>
  </si>
  <si>
    <t>学部</t>
    <rPh sb="0" eb="2">
      <t>ガクブ</t>
    </rPh>
    <phoneticPr fontId="2"/>
  </si>
  <si>
    <t>学部</t>
  </si>
  <si>
    <t>MC</t>
    <phoneticPr fontId="2"/>
  </si>
  <si>
    <t>DC</t>
    <phoneticPr fontId="2"/>
  </si>
  <si>
    <t>（様式4）</t>
    <rPh sb="1" eb="3">
      <t>ヨウシキ</t>
    </rPh>
    <phoneticPr fontId="2"/>
  </si>
  <si>
    <r>
      <t xml:space="preserve">収支状況報告書（様式3）
</t>
    </r>
    <r>
      <rPr>
        <sz val="10"/>
        <color theme="1"/>
        <rFont val="ＭＳ 明朝"/>
        <family val="1"/>
        <charset val="128"/>
      </rPr>
      <t>Income and Expenditure Report</t>
    </r>
    <rPh sb="8" eb="10">
      <t>ヨウシキ</t>
    </rPh>
    <phoneticPr fontId="2"/>
  </si>
  <si>
    <r>
      <t>授業料免除・徴収猶予申請書（様式1）</t>
    </r>
    <r>
      <rPr>
        <sz val="10"/>
        <color theme="1"/>
        <rFont val="ＭＳ 明朝"/>
        <family val="1"/>
        <charset val="128"/>
      </rPr>
      <t>Exemption and Deferral of Tuition Fee Application Form</t>
    </r>
    <rPh sb="14" eb="16">
      <t>ヨウシキ</t>
    </rPh>
    <phoneticPr fontId="2"/>
  </si>
  <si>
    <r>
      <t>家庭状況調書（様式2）</t>
    </r>
    <r>
      <rPr>
        <sz val="10"/>
        <color theme="1"/>
        <rFont val="ＭＳ 明朝"/>
        <family val="1"/>
        <charset val="128"/>
      </rPr>
      <t xml:space="preserve">Family Situation Report </t>
    </r>
    <rPh sb="7" eb="9">
      <t>ヨウシキ</t>
    </rPh>
    <phoneticPr fontId="2"/>
  </si>
  <si>
    <t>種別1</t>
    <rPh sb="0" eb="2">
      <t>シュベツ</t>
    </rPh>
    <phoneticPr fontId="2"/>
  </si>
  <si>
    <t>種別2</t>
    <rPh sb="0" eb="2">
      <t>シュベツ</t>
    </rPh>
    <phoneticPr fontId="2"/>
  </si>
  <si>
    <t>室蘭工業大学</t>
    <rPh sb="0" eb="2">
      <t>ムロラン</t>
    </rPh>
    <rPh sb="2" eb="4">
      <t>コウギョウ</t>
    </rPh>
    <rPh sb="4" eb="6">
      <t>ダイガク</t>
    </rPh>
    <phoneticPr fontId="2"/>
  </si>
  <si>
    <t>室蘭工業大学 MC</t>
    <rPh sb="0" eb="2">
      <t>ムロラン</t>
    </rPh>
    <rPh sb="2" eb="4">
      <t>コウギョウ</t>
    </rPh>
    <rPh sb="4" eb="6">
      <t>ダイガク</t>
    </rPh>
    <phoneticPr fontId="2"/>
  </si>
  <si>
    <t>室蘭工業大学 DC</t>
    <rPh sb="0" eb="2">
      <t>ムロラン</t>
    </rPh>
    <rPh sb="2" eb="4">
      <t>コウギョウ</t>
    </rPh>
    <rPh sb="4" eb="6">
      <t>ダイガク</t>
    </rPh>
    <phoneticPr fontId="2"/>
  </si>
  <si>
    <t>（様式2）</t>
    <rPh sb="1" eb="3">
      <t>ヨウシキ</t>
    </rPh>
    <phoneticPr fontId="2"/>
  </si>
  <si>
    <t>後期</t>
    <rPh sb="0" eb="2">
      <t>コウキ</t>
    </rPh>
    <phoneticPr fontId="2"/>
  </si>
  <si>
    <t>送金年月日</t>
    <phoneticPr fontId="2"/>
  </si>
  <si>
    <t>何か月分</t>
    <rPh sb="0" eb="1">
      <t>ナン</t>
    </rPh>
    <rPh sb="2" eb="4">
      <t>ツキブン</t>
    </rPh>
    <phoneticPr fontId="2"/>
  </si>
  <si>
    <t>月平均</t>
    <rPh sb="0" eb="1">
      <t>ツキ</t>
    </rPh>
    <rPh sb="1" eb="3">
      <t>ヘイキン</t>
    </rPh>
    <phoneticPr fontId="2"/>
  </si>
  <si>
    <t>　(2) 一定期間分を送金</t>
    <rPh sb="5" eb="10">
      <t>イッテイキカンブン</t>
    </rPh>
    <rPh sb="11" eb="13">
      <t>ソウキン</t>
    </rPh>
    <phoneticPr fontId="2"/>
  </si>
  <si>
    <t>母国通貨</t>
    <rPh sb="0" eb="4">
      <t>ボコクツウカ</t>
    </rPh>
    <phoneticPr fontId="2"/>
  </si>
  <si>
    <t>https://wise.com/jp/currency-converter/cny-to-jpy-rate/history</t>
    <phoneticPr fontId="2"/>
  </si>
  <si>
    <t>為替レート</t>
    <rPh sb="0" eb="2">
      <t>カワセ</t>
    </rPh>
    <phoneticPr fontId="2"/>
  </si>
  <si>
    <t>　(1) 毎月送金</t>
    <rPh sb="5" eb="7">
      <t>マイツキ</t>
    </rPh>
    <rPh sb="7" eb="9">
      <t>ソウキン</t>
    </rPh>
    <phoneticPr fontId="2"/>
  </si>
  <si>
    <t>合計</t>
    <rPh sb="0" eb="2">
      <t>ゴウケイ</t>
    </rPh>
    <phoneticPr fontId="2"/>
  </si>
  <si>
    <t>送金額(円)</t>
    <phoneticPr fontId="2"/>
  </si>
  <si>
    <t>記載例</t>
    <phoneticPr fontId="2"/>
  </si>
  <si>
    <t>-</t>
    <phoneticPr fontId="2"/>
  </si>
  <si>
    <t>3.その他</t>
    <rPh sb="4" eb="5">
      <t>タ</t>
    </rPh>
    <phoneticPr fontId="2"/>
  </si>
  <si>
    <t>20**/**/**</t>
    <phoneticPr fontId="2"/>
  </si>
  <si>
    <t>記載例</t>
    <rPh sb="0" eb="3">
      <t>キサイレイ</t>
    </rPh>
    <phoneticPr fontId="2"/>
  </si>
  <si>
    <t>金額(円)</t>
    <rPh sb="0" eb="2">
      <t>キンガク</t>
    </rPh>
    <phoneticPr fontId="2"/>
  </si>
  <si>
    <t>合計金額</t>
    <rPh sb="0" eb="4">
      <t>ゴウケイキンガク</t>
    </rPh>
    <phoneticPr fontId="2"/>
  </si>
  <si>
    <t>（様式3別紙）</t>
    <rPh sb="1" eb="3">
      <t>ヨウシキ</t>
    </rPh>
    <rPh sb="4" eb="6">
      <t>ベッシ</t>
    </rPh>
    <phoneticPr fontId="2"/>
  </si>
  <si>
    <t>←リストにない場合は、直接入力可</t>
    <rPh sb="7" eb="9">
      <t>バアイ</t>
    </rPh>
    <rPh sb="11" eb="15">
      <t>チョクセツニュウリョク</t>
    </rPh>
    <rPh sb="15" eb="16">
      <t>カ</t>
    </rPh>
    <phoneticPr fontId="2"/>
  </si>
  <si>
    <r>
      <t>1.日本円で送金されている場合　</t>
    </r>
    <r>
      <rPr>
        <sz val="9"/>
        <color theme="1"/>
        <rFont val="ＭＳ 明朝"/>
        <family val="1"/>
        <charset val="128"/>
      </rPr>
      <t>If the funds are remitted in Japanese yen</t>
    </r>
    <phoneticPr fontId="2"/>
  </si>
  <si>
    <r>
      <t>　(2) 一定期間分を送金　</t>
    </r>
    <r>
      <rPr>
        <sz val="9"/>
        <color theme="1"/>
        <rFont val="ＭＳ 明朝"/>
        <family val="1"/>
        <charset val="128"/>
      </rPr>
      <t>remittance for a specific period</t>
    </r>
    <rPh sb="5" eb="10">
      <t>イッテイキカンブン</t>
    </rPh>
    <rPh sb="11" eb="13">
      <t>ソウキン</t>
    </rPh>
    <phoneticPr fontId="2"/>
  </si>
  <si>
    <r>
      <t>　(1) 毎月送金　</t>
    </r>
    <r>
      <rPr>
        <sz val="9"/>
        <color theme="1"/>
        <rFont val="ＭＳ 明朝"/>
        <family val="1"/>
        <charset val="128"/>
      </rPr>
      <t>remitted on a monthly basis</t>
    </r>
    <rPh sb="5" eb="7">
      <t>マイツキ</t>
    </rPh>
    <rPh sb="7" eb="9">
      <t>ソウキン</t>
    </rPh>
    <phoneticPr fontId="2"/>
  </si>
  <si>
    <r>
      <t>2.母国通貨で送金されている場合　</t>
    </r>
    <r>
      <rPr>
        <sz val="9"/>
        <color theme="1"/>
        <rFont val="ＭＳ 明朝"/>
        <family val="1"/>
        <charset val="128"/>
      </rPr>
      <t>If the funds are remitted in the sender’s home-country currency</t>
    </r>
    <rPh sb="2" eb="4">
      <t>ボコク</t>
    </rPh>
    <rPh sb="4" eb="6">
      <t>ツウカ</t>
    </rPh>
    <phoneticPr fontId="2"/>
  </si>
  <si>
    <t>直近の状況（予定を含む）を提出資料に基づき記載してください。</t>
    <rPh sb="0" eb="2">
      <t>チョッキン</t>
    </rPh>
    <rPh sb="3" eb="5">
      <t>ジョウキョウ</t>
    </rPh>
    <rPh sb="6" eb="8">
      <t>ヨテイ</t>
    </rPh>
    <rPh sb="9" eb="10">
      <t>フク</t>
    </rPh>
    <rPh sb="13" eb="15">
      <t>テイシュツ</t>
    </rPh>
    <rPh sb="15" eb="17">
      <t>シリョウ</t>
    </rPh>
    <rPh sb="18" eb="19">
      <t>モト</t>
    </rPh>
    <rPh sb="21" eb="23">
      <t>キサイ</t>
    </rPh>
    <phoneticPr fontId="2"/>
  </si>
  <si>
    <t>Please describe the recent situation, including upcoming plans, based on the submitted materials.</t>
    <phoneticPr fontId="2"/>
  </si>
  <si>
    <t>　　　　※為替レートは、下記URLから送金日のレート（予定の場合は資料作成日のレート）を記載してください。</t>
    <phoneticPr fontId="2"/>
  </si>
  <si>
    <t>　　　　　　Please enter the exchange rate for the remittance date (or, for planned remittances, the rate on the document preparation date) 
　　　　　　using the URL below.</t>
    <phoneticPr fontId="2"/>
  </si>
  <si>
    <r>
      <t>家庭状況調書</t>
    </r>
    <r>
      <rPr>
        <b/>
        <sz val="10"/>
        <color theme="1"/>
        <rFont val="ＭＳ 明朝"/>
        <family val="1"/>
        <charset val="128"/>
      </rPr>
      <t xml:space="preserve">
Family Situation Report</t>
    </r>
    <rPh sb="0" eb="2">
      <t>カテイ</t>
    </rPh>
    <rPh sb="2" eb="4">
      <t>ジョウキョウ</t>
    </rPh>
    <rPh sb="4" eb="6">
      <t>チョウショ</t>
    </rPh>
    <phoneticPr fontId="2"/>
  </si>
  <si>
    <r>
      <t xml:space="preserve">給与支払証明書　　　　　　（様式5）
</t>
    </r>
    <r>
      <rPr>
        <sz val="10"/>
        <color theme="1"/>
        <rFont val="ＭＳ 明朝"/>
        <family val="1"/>
        <charset val="128"/>
      </rPr>
      <t>Salary Payment Certificate</t>
    </r>
    <rPh sb="14" eb="16">
      <t>ヨウシキ</t>
    </rPh>
    <phoneticPr fontId="2"/>
  </si>
  <si>
    <t>退職証明書　　　　　　　　（様式6）</t>
    <rPh sb="14" eb="16">
      <t>ヨウシキ</t>
    </rPh>
    <phoneticPr fontId="2"/>
  </si>
  <si>
    <t>長期療養関係（内訳書）　　（様式7）</t>
    <rPh sb="14" eb="16">
      <t>ヨウシキ</t>
    </rPh>
    <phoneticPr fontId="2"/>
  </si>
  <si>
    <r>
      <t>授業料免除・徴収猶予の申請について、</t>
    </r>
    <r>
      <rPr>
        <b/>
        <u/>
        <sz val="11"/>
        <color rgb="FFFF0000"/>
        <rFont val="ＭＳ 明朝"/>
        <family val="1"/>
        <charset val="128"/>
      </rPr>
      <t>1か月あたり</t>
    </r>
    <r>
      <rPr>
        <sz val="11"/>
        <color theme="1"/>
        <rFont val="ＭＳ 明朝"/>
        <family val="1"/>
        <charset val="128"/>
      </rPr>
      <t>の収支状況を下記のとおり資料を添えて申告します。</t>
    </r>
    <rPh sb="0" eb="3">
      <t>ジュギョウリョウ</t>
    </rPh>
    <rPh sb="3" eb="5">
      <t>メンジョ</t>
    </rPh>
    <rPh sb="6" eb="10">
      <t>チョウシュウユウヨ</t>
    </rPh>
    <rPh sb="11" eb="13">
      <t>シンセイ</t>
    </rPh>
    <rPh sb="20" eb="21">
      <t>ゲツ</t>
    </rPh>
    <rPh sb="25" eb="29">
      <t>シュウシジョウキョウ</t>
    </rPh>
    <rPh sb="30" eb="32">
      <t>カキ</t>
    </rPh>
    <rPh sb="36" eb="38">
      <t>シリョウ</t>
    </rPh>
    <rPh sb="39" eb="40">
      <t>ソ</t>
    </rPh>
    <rPh sb="42" eb="44">
      <t>シンコク</t>
    </rPh>
    <phoneticPr fontId="2"/>
  </si>
  <si>
    <r>
      <t>（本人　</t>
    </r>
    <r>
      <rPr>
        <sz val="10"/>
        <color theme="1"/>
        <rFont val="ＭＳ 明朝"/>
        <family val="1"/>
        <charset val="128"/>
      </rPr>
      <t>Applicant</t>
    </r>
    <r>
      <rPr>
        <sz val="11"/>
        <color theme="1"/>
        <rFont val="ＭＳ 明朝"/>
        <family val="1"/>
        <charset val="128"/>
      </rPr>
      <t xml:space="preserve">）　　　　※必ず本人が記入してください　 </t>
    </r>
    <r>
      <rPr>
        <sz val="10"/>
        <color theme="1"/>
        <rFont val="ＭＳ 明朝"/>
        <family val="1"/>
        <charset val="128"/>
      </rPr>
      <t>The applicant must complete this form.</t>
    </r>
    <phoneticPr fontId="2"/>
  </si>
  <si>
    <t>Please write down your family situation and the reasons for applying for the exemption and deferral of the tuition fee.</t>
    <phoneticPr fontId="2"/>
  </si>
  <si>
    <r>
      <t xml:space="preserve">家族数には本国の父母等は含めないこと。
</t>
    </r>
    <r>
      <rPr>
        <sz val="9"/>
        <color theme="1"/>
        <rFont val="ＭＳ 明朝"/>
        <family val="1"/>
        <charset val="128"/>
      </rPr>
      <t>The number of family members should not include parents living in your home country.</t>
    </r>
    <rPh sb="0" eb="3">
      <t>カゾクスウ</t>
    </rPh>
    <rPh sb="5" eb="7">
      <t>ホンゴク</t>
    </rPh>
    <rPh sb="8" eb="10">
      <t>チチハハ</t>
    </rPh>
    <rPh sb="10" eb="11">
      <t>トウ</t>
    </rPh>
    <rPh sb="12" eb="13">
      <t>フク</t>
    </rPh>
    <phoneticPr fontId="2"/>
  </si>
  <si>
    <r>
      <t xml:space="preserve">収支状況報告書
</t>
    </r>
    <r>
      <rPr>
        <b/>
        <sz val="11"/>
        <color theme="1"/>
        <rFont val="ＭＳ 明朝"/>
        <family val="1"/>
        <charset val="128"/>
      </rPr>
      <t>Income and Expenditure Report</t>
    </r>
    <rPh sb="0" eb="4">
      <t>シュウシジョウキョウ</t>
    </rPh>
    <rPh sb="4" eb="7">
      <t>ホウコクショ</t>
    </rPh>
    <phoneticPr fontId="2"/>
  </si>
  <si>
    <r>
      <t xml:space="preserve">提出書類チェック表
</t>
    </r>
    <r>
      <rPr>
        <b/>
        <sz val="14"/>
        <color theme="1"/>
        <rFont val="ＭＳ 明朝"/>
        <family val="1"/>
        <charset val="128"/>
      </rPr>
      <t>Checklist for Documents to be Submitted</t>
    </r>
    <phoneticPr fontId="2"/>
  </si>
  <si>
    <r>
      <t xml:space="preserve">・申請時に提出するもの　→　①にチェック（ü）
</t>
    </r>
    <r>
      <rPr>
        <sz val="10"/>
        <color theme="1"/>
        <rFont val="ＭＳ 明朝"/>
        <family val="1"/>
        <charset val="128"/>
      </rPr>
      <t>Check the box in column ① if you submit the document at the time of application.</t>
    </r>
    <phoneticPr fontId="2"/>
  </si>
  <si>
    <r>
      <t xml:space="preserve">・後日提出するもの　→　③に提出予定日を記入
</t>
    </r>
    <r>
      <rPr>
        <sz val="10"/>
        <color theme="1"/>
        <rFont val="ＭＳ 明朝"/>
        <family val="1"/>
        <charset val="128"/>
      </rPr>
      <t>Write the scheduled submission date in column ③.</t>
    </r>
    <phoneticPr fontId="2"/>
  </si>
  <si>
    <r>
      <t xml:space="preserve">本国からの仕送り
</t>
    </r>
    <r>
      <rPr>
        <sz val="9"/>
        <color theme="1"/>
        <rFont val="ＭＳ 明朝"/>
        <family val="1"/>
        <charset val="128"/>
      </rPr>
      <t>(Remittances from home country)</t>
    </r>
    <rPh sb="0" eb="2">
      <t>ホンゴク</t>
    </rPh>
    <rPh sb="5" eb="7">
      <t>シオク</t>
    </rPh>
    <phoneticPr fontId="2"/>
  </si>
  <si>
    <r>
      <t xml:space="preserve">本国からの仕送り
</t>
    </r>
    <r>
      <rPr>
        <b/>
        <sz val="11"/>
        <color theme="1"/>
        <rFont val="ＭＳ 明朝"/>
        <family val="1"/>
        <charset val="128"/>
      </rPr>
      <t>Remittances from home country</t>
    </r>
    <phoneticPr fontId="2"/>
  </si>
  <si>
    <t>Family Members excluding the applicant, students, etc.</t>
    <phoneticPr fontId="2"/>
  </si>
  <si>
    <r>
      <t xml:space="preserve">母国からの送金を証明する書類
</t>
    </r>
    <r>
      <rPr>
        <sz val="10"/>
        <color theme="1"/>
        <rFont val="ＭＳ 明朝"/>
        <family val="1"/>
        <charset val="128"/>
      </rPr>
      <t>Documents proving remittances from your home country</t>
    </r>
    <phoneticPr fontId="2"/>
  </si>
  <si>
    <t>長期療養に係る支出</t>
    <rPh sb="0" eb="2">
      <t>チョウキ</t>
    </rPh>
    <rPh sb="2" eb="4">
      <t>リョウヨウ</t>
    </rPh>
    <rPh sb="5" eb="6">
      <t>カカ</t>
    </rPh>
    <rPh sb="7" eb="9">
      <t>シシュツ</t>
    </rPh>
    <phoneticPr fontId="2"/>
  </si>
  <si>
    <r>
      <t xml:space="preserve">提出書類チェック表　　　　（様式4）
</t>
    </r>
    <r>
      <rPr>
        <sz val="10"/>
        <color theme="1"/>
        <rFont val="ＭＳ 明朝"/>
        <family val="1"/>
        <charset val="128"/>
      </rPr>
      <t>Checklist for Documents to be Submitted</t>
    </r>
    <rPh sb="14" eb="16">
      <t>ヨウシキ</t>
    </rPh>
    <phoneticPr fontId="2"/>
  </si>
  <si>
    <r>
      <t xml:space="preserve">勤務先（就職年月）
</t>
    </r>
    <r>
      <rPr>
        <sz val="10"/>
        <color theme="1"/>
        <rFont val="ＭＳ 明朝"/>
        <family val="1"/>
        <charset val="128"/>
      </rPr>
      <t>Place of Employment (Length of Employment)</t>
    </r>
    <rPh sb="0" eb="3">
      <t>キンムサキ</t>
    </rPh>
    <rPh sb="4" eb="8">
      <t>シュウショクネンゲツ</t>
    </rPh>
    <phoneticPr fontId="19"/>
  </si>
  <si>
    <r>
      <t xml:space="preserve">家族数
</t>
    </r>
    <r>
      <rPr>
        <sz val="9"/>
        <color theme="1"/>
        <rFont val="ＭＳ 明朝"/>
        <family val="1"/>
        <charset val="128"/>
      </rPr>
      <t>Number of family members</t>
    </r>
    <rPh sb="0" eb="2">
      <t>カゾク</t>
    </rPh>
    <rPh sb="2" eb="3">
      <t>スウ</t>
    </rPh>
    <phoneticPr fontId="2"/>
  </si>
  <si>
    <r>
      <t xml:space="preserve">収支状況は、本人を含む家族数に応じた金額を記入すること。
</t>
    </r>
    <r>
      <rPr>
        <sz val="9"/>
        <color theme="1"/>
        <rFont val="ＭＳ 明朝"/>
        <family val="1"/>
        <charset val="128"/>
      </rPr>
      <t>The amount of income and expenditure should be entered according to the number of family members including the applicant.</t>
    </r>
    <rPh sb="0" eb="4">
      <t>シュウシジョウキョウ</t>
    </rPh>
    <rPh sb="6" eb="8">
      <t>ホンニン</t>
    </rPh>
    <rPh sb="9" eb="10">
      <t>フク</t>
    </rPh>
    <rPh sb="11" eb="14">
      <t>カゾクスウ</t>
    </rPh>
    <rPh sb="15" eb="16">
      <t>オウ</t>
    </rPh>
    <rPh sb="18" eb="20">
      <t>キンガク</t>
    </rPh>
    <rPh sb="21" eb="23">
      <t>キニュウ</t>
    </rPh>
    <phoneticPr fontId="2"/>
  </si>
  <si>
    <r>
      <t xml:space="preserve">ここに記入する金額は1か月あたりの収支です。1年あたりの収支を記入していないか確認すること。
</t>
    </r>
    <r>
      <rPr>
        <sz val="8.5"/>
        <color theme="1"/>
        <rFont val="ＭＳ 明朝"/>
        <family val="1"/>
        <charset val="128"/>
      </rPr>
      <t>The amount you enter here is your income and expenses per month; make sure you are not entering your income and expenses per year.</t>
    </r>
    <rPh sb="3" eb="5">
      <t>キニュウ</t>
    </rPh>
    <rPh sb="7" eb="9">
      <t>キンガク</t>
    </rPh>
    <rPh sb="12" eb="13">
      <t>ゲツ</t>
    </rPh>
    <rPh sb="17" eb="19">
      <t>シュウシ</t>
    </rPh>
    <rPh sb="23" eb="24">
      <t>ネン</t>
    </rPh>
    <rPh sb="28" eb="30">
      <t>シュウシ</t>
    </rPh>
    <rPh sb="31" eb="33">
      <t>キニュウ</t>
    </rPh>
    <rPh sb="39" eb="41">
      <t>カクニン</t>
    </rPh>
    <phoneticPr fontId="2"/>
  </si>
  <si>
    <r>
      <t xml:space="preserve">住居費(家賃)に関する書類
</t>
    </r>
    <r>
      <rPr>
        <sz val="10"/>
        <color theme="1"/>
        <rFont val="ＭＳ 明朝"/>
        <family val="1"/>
        <charset val="128"/>
      </rPr>
      <t>Documents showing house rent</t>
    </r>
    <phoneticPr fontId="2"/>
  </si>
  <si>
    <r>
      <t xml:space="preserve">光熱水費に関する書類
</t>
    </r>
    <r>
      <rPr>
        <sz val="10"/>
        <color theme="1"/>
        <rFont val="ＭＳ 明朝"/>
        <family val="1"/>
        <charset val="128"/>
      </rPr>
      <t>Documents showing utility costs</t>
    </r>
    <phoneticPr fontId="2"/>
  </si>
  <si>
    <t>生活費の一部は、親のクレジットカードで支払っている
3月分：6100元×23.50円(3月31日レート)＝143,350円</t>
    <rPh sb="0" eb="3">
      <t>セイカツヒ</t>
    </rPh>
    <rPh sb="4" eb="6">
      <t>イチブ</t>
    </rPh>
    <rPh sb="27" eb="29">
      <t>ガツブン</t>
    </rPh>
    <rPh sb="34" eb="35">
      <t>ゲン</t>
    </rPh>
    <rPh sb="41" eb="42">
      <t>エン</t>
    </rPh>
    <rPh sb="44" eb="45">
      <t>ガツ</t>
    </rPh>
    <rPh sb="47" eb="48">
      <t>ニチ</t>
    </rPh>
    <rPh sb="60" eb="61">
      <t>エン</t>
    </rPh>
    <phoneticPr fontId="2"/>
  </si>
  <si>
    <r>
      <t xml:space="preserve">携帯電話料金に関する書類
</t>
    </r>
    <r>
      <rPr>
        <sz val="10"/>
        <color theme="1"/>
        <rFont val="ＭＳ 明朝"/>
        <family val="1"/>
        <charset val="128"/>
      </rPr>
      <t>Documents showing mobile phone charges</t>
    </r>
    <phoneticPr fontId="2"/>
  </si>
  <si>
    <r>
      <t xml:space="preserve">国民健康保険料に関する書類
</t>
    </r>
    <r>
      <rPr>
        <sz val="9"/>
        <color theme="1"/>
        <rFont val="ＭＳ 明朝"/>
        <family val="1"/>
        <charset val="128"/>
      </rPr>
      <t>Documents showing national health insurance premiums</t>
    </r>
    <phoneticPr fontId="2"/>
  </si>
  <si>
    <r>
      <t xml:space="preserve">(本人+日本に在住する配偶者や子供)
</t>
    </r>
    <r>
      <rPr>
        <sz val="9"/>
        <color theme="1"/>
        <rFont val="ＭＳ 明朝"/>
        <family val="1"/>
        <charset val="128"/>
      </rPr>
      <t>Number of family members, including the applicant and any spouse or children residing in Japan</t>
    </r>
    <rPh sb="1" eb="3">
      <t>ホンニン</t>
    </rPh>
    <rPh sb="4" eb="6">
      <t>ニホン</t>
    </rPh>
    <rPh sb="7" eb="9">
      <t>ザイジュウ</t>
    </rPh>
    <rPh sb="11" eb="14">
      <t>ハイグウシャ</t>
    </rPh>
    <rPh sb="15" eb="17">
      <t>コドモ</t>
    </rPh>
    <phoneticPr fontId="2"/>
  </si>
  <si>
    <t>家族</t>
    <rPh sb="0" eb="2">
      <t>カゾク</t>
    </rPh>
    <phoneticPr fontId="19"/>
  </si>
  <si>
    <t>Family Members</t>
    <phoneticPr fontId="2"/>
  </si>
  <si>
    <t>徴収猶予のみ payment deferral only</t>
    <phoneticPr fontId="2"/>
  </si>
  <si>
    <r>
      <t xml:space="preserve">学科・専攻名
</t>
    </r>
    <r>
      <rPr>
        <sz val="10"/>
        <color theme="1"/>
        <rFont val="ＭＳ 明朝"/>
        <family val="1"/>
        <charset val="128"/>
      </rPr>
      <t>Department / Major</t>
    </r>
    <phoneticPr fontId="2"/>
  </si>
  <si>
    <r>
      <t xml:space="preserve">光熱水費
</t>
    </r>
    <r>
      <rPr>
        <sz val="9"/>
        <color theme="1"/>
        <rFont val="ＭＳ 明朝"/>
        <family val="1"/>
        <charset val="128"/>
      </rPr>
      <t>(Utility costs)</t>
    </r>
    <rPh sb="0" eb="4">
      <t>コウネツスイヒ</t>
    </rPh>
    <phoneticPr fontId="2"/>
  </si>
  <si>
    <r>
      <t xml:space="preserve">携帯電話料金
</t>
    </r>
    <r>
      <rPr>
        <sz val="9"/>
        <color theme="1"/>
        <rFont val="ＭＳ 明朝"/>
        <family val="1"/>
        <charset val="128"/>
      </rPr>
      <t>(Mobile phone charges)</t>
    </r>
    <rPh sb="0" eb="4">
      <t>ケイタイデンワ</t>
    </rPh>
    <rPh sb="4" eb="6">
      <t>リョウキン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</si>
</sst>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gge&quot;年&quot;m&quot;月&quot;d&quot;日&quot;;@" x16r2:formatCode16="[$-ja-JP-x-gannen]ggge&quot;年&quot;m&quot;月&quot;d&quot;日&quot;;@"/>
    <numFmt numFmtId="177" formatCode="[$-411]ggge&quot;年&quot;m&quot;月&quot;d&quot;日&quot;;@"/>
  </numFmts>
  <fonts count="36">
    <font>
      <sz val="11"/>
      <color theme="1"/>
      <name val="游ゴシック"/>
      <family val="2"/>
      <charset val="128"/>
      <scheme val="minor"/>
    </font>
    <font>
      <sz val="10"/>
      <color theme="1"/>
      <name val="ＭＳ Ｐゴシック"/>
      <family val="2"/>
      <charset val="128"/>
    </font>
    <font>
      <sz val="6"/>
      <name val="游ゴシック"/>
      <family val="2"/>
      <charset val="128"/>
      <scheme val="minor"/>
    </font>
    <font>
      <b/>
      <sz val="11"/>
      <color theme="1"/>
      <name val="ＭＳ 明朝"/>
      <family val="1"/>
      <charset val="128"/>
    </font>
    <font>
      <b/>
      <sz val="12"/>
      <color theme="1"/>
      <name val="ＭＳ 明朝"/>
      <family val="1"/>
      <charset val="128"/>
    </font>
    <font>
      <sz val="11"/>
      <color theme="1"/>
      <name val="ＭＳ 明朝"/>
      <family val="1"/>
      <charset val="128"/>
    </font>
    <font>
      <sz val="12"/>
      <color theme="1"/>
      <name val="ＭＳ 明朝"/>
      <family val="1"/>
      <charset val="128"/>
    </font>
    <font>
      <b/>
      <sz val="22"/>
      <color theme="1"/>
      <name val="ＭＳ 明朝"/>
      <family val="1"/>
      <charset val="128"/>
    </font>
    <font>
      <sz val="8"/>
      <color theme="1"/>
      <name val="ＭＳ 明朝"/>
      <family val="1"/>
      <charset val="128"/>
    </font>
    <font>
      <sz val="9"/>
      <color theme="1"/>
      <name val="ＭＳ 明朝"/>
      <family val="1"/>
      <charset val="128"/>
    </font>
    <font>
      <b/>
      <u/>
      <sz val="11"/>
      <color rgb="FFFF0000"/>
      <name val="ＭＳ 明朝"/>
      <family val="1"/>
      <charset val="128"/>
    </font>
    <font>
      <sz val="18"/>
      <color theme="1"/>
      <name val="ＭＳ 明朝"/>
      <family val="1"/>
      <charset val="128"/>
    </font>
    <font>
      <sz val="8.5"/>
      <color theme="1"/>
      <name val="ＭＳ 明朝"/>
      <family val="1"/>
      <charset val="128"/>
    </font>
    <font>
      <sz val="11"/>
      <color theme="1"/>
      <name val="游ゴシック"/>
      <family val="2"/>
      <charset val="128"/>
      <scheme val="minor"/>
    </font>
    <font>
      <sz val="10"/>
      <color indexed="37"/>
      <name val="MS P ゴシック"/>
      <family val="3"/>
      <charset val="128"/>
    </font>
    <font>
      <sz val="11"/>
      <color indexed="37"/>
      <name val="MS P ゴシック"/>
      <family val="3"/>
      <charset val="128"/>
    </font>
    <font>
      <u/>
      <sz val="11"/>
      <color indexed="37"/>
      <name val="MS P ゴシック"/>
      <family val="3"/>
      <charset val="128"/>
    </font>
    <font>
      <b/>
      <sz val="10"/>
      <color indexed="39"/>
      <name val="MS P ゴシック"/>
      <family val="3"/>
      <charset val="128"/>
    </font>
    <font>
      <b/>
      <sz val="11"/>
      <color indexed="39"/>
      <name val="MS P ゴシック"/>
      <family val="3"/>
      <charset val="128"/>
    </font>
    <font>
      <sz val="6"/>
      <name val="ＭＳ Ｐゴシック"/>
      <family val="2"/>
      <charset val="128"/>
    </font>
    <font>
      <sz val="9"/>
      <color theme="0"/>
      <name val="ＭＳ 明朝"/>
      <family val="1"/>
      <charset val="128"/>
    </font>
    <font>
      <b/>
      <i/>
      <sz val="11"/>
      <color rgb="FFFF0000"/>
      <name val="ＭＳ 明朝"/>
      <family val="1"/>
      <charset val="128"/>
    </font>
    <font>
      <b/>
      <sz val="10"/>
      <color theme="1"/>
      <name val="ＭＳ 明朝"/>
      <family val="1"/>
      <charset val="128"/>
    </font>
    <font>
      <sz val="10"/>
      <color theme="1"/>
      <name val="ＭＳ 明朝"/>
      <family val="1"/>
      <charset val="128"/>
    </font>
    <font>
      <b/>
      <sz val="14"/>
      <color theme="1"/>
      <name val="ＭＳ 明朝"/>
      <family val="1"/>
      <charset val="128"/>
    </font>
    <font>
      <sz val="9"/>
      <name val="ＭＳ 明朝"/>
      <family val="1"/>
      <charset val="128"/>
    </font>
    <font>
      <sz val="11"/>
      <color rgb="FFC00000"/>
      <name val="ＭＳ 明朝"/>
      <family val="1"/>
      <charset val="128"/>
    </font>
    <font>
      <sz val="9"/>
      <color theme="1"/>
      <name val="ＭＳ Ｐゴシック"/>
      <family val="3"/>
      <charset val="128"/>
    </font>
    <font>
      <sz val="11"/>
      <name val="游ゴシック"/>
      <family val="3"/>
      <charset val="128"/>
      <scheme val="minor"/>
    </font>
    <font>
      <u/>
      <sz val="10"/>
      <color indexed="37"/>
      <name val="MS P ゴシック"/>
      <family val="3"/>
      <charset val="128"/>
    </font>
    <font>
      <b/>
      <sz val="11"/>
      <color rgb="FFFF0000"/>
      <name val="ＭＳ 明朝"/>
      <family val="1"/>
      <charset val="128"/>
    </font>
    <font>
      <sz val="11"/>
      <color rgb="FF0033CC"/>
      <name val="ＭＳ 明朝"/>
      <family val="1"/>
      <charset val="128"/>
    </font>
    <font>
      <i/>
      <sz val="11"/>
      <color theme="1"/>
      <name val="ＭＳ 明朝"/>
      <family val="1"/>
      <charset val="128"/>
    </font>
    <font>
      <i/>
      <sz val="11"/>
      <color rgb="FF0033CC"/>
      <name val="ＭＳ 明朝"/>
      <family val="1"/>
      <charset val="128"/>
    </font>
    <font>
      <sz val="11"/>
      <name val="ＭＳ 明朝"/>
      <family val="1"/>
      <charset val="128"/>
    </font>
    <font>
      <u/>
      <sz val="11"/>
      <color theme="10"/>
      <name val="游ゴシック"/>
      <family val="2"/>
      <charset val="128"/>
      <scheme val="minor"/>
    </font>
  </fonts>
  <fills count="6">
    <fill>
      <patternFill patternType="none"/>
    </fill>
    <fill>
      <patternFill patternType="gray125"/>
    </fill>
    <fill>
      <patternFill patternType="solid">
        <fgColor theme="4"/>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79998168889431442"/>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dashed">
        <color indexed="64"/>
      </right>
      <top style="medium">
        <color indexed="64"/>
      </top>
      <bottom/>
      <diagonal/>
    </border>
    <border>
      <left style="dashed">
        <color indexed="64"/>
      </left>
      <right style="dashed">
        <color indexed="64"/>
      </right>
      <top style="medium">
        <color indexed="64"/>
      </top>
      <bottom/>
      <diagonal/>
    </border>
    <border>
      <left style="dashed">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medium">
        <color indexed="64"/>
      </right>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dashed">
        <color indexed="64"/>
      </right>
      <top style="thin">
        <color indexed="64"/>
      </top>
      <bottom style="medium">
        <color indexed="64"/>
      </bottom>
      <diagonal/>
    </border>
    <border>
      <left style="dashed">
        <color indexed="64"/>
      </left>
      <right style="dashed">
        <color indexed="64"/>
      </right>
      <top style="thin">
        <color indexed="64"/>
      </top>
      <bottom style="medium">
        <color indexed="64"/>
      </bottom>
      <diagonal/>
    </border>
    <border>
      <left style="dashed">
        <color indexed="64"/>
      </left>
      <right style="medium">
        <color indexed="64"/>
      </right>
      <top style="thin">
        <color indexed="64"/>
      </top>
      <bottom style="medium">
        <color indexed="64"/>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dashed">
        <color rgb="FF000000"/>
      </left>
      <right style="dashed">
        <color rgb="FF000000"/>
      </right>
      <top style="medium">
        <color rgb="FF000000"/>
      </top>
      <bottom style="thin">
        <color rgb="FF000000"/>
      </bottom>
      <diagonal/>
    </border>
    <border>
      <left style="dashed">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ashed">
        <color rgb="FF000000"/>
      </left>
      <right style="dashed">
        <color rgb="FF000000"/>
      </right>
      <top style="thin">
        <color rgb="FF000000"/>
      </top>
      <bottom style="thin">
        <color rgb="FF000000"/>
      </bottom>
      <diagonal/>
    </border>
    <border>
      <left style="dashed">
        <color rgb="FF000000"/>
      </left>
      <right style="medium">
        <color rgb="FF000000"/>
      </right>
      <top style="thin">
        <color rgb="FF000000"/>
      </top>
      <bottom style="thin">
        <color rgb="FF000000"/>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dashed">
        <color rgb="FF000000"/>
      </left>
      <right style="dashed">
        <color rgb="FF000000"/>
      </right>
      <top style="thin">
        <color rgb="FF000000"/>
      </top>
      <bottom style="medium">
        <color rgb="FF000000"/>
      </bottom>
      <diagonal/>
    </border>
    <border>
      <left style="dashed">
        <color rgb="FF000000"/>
      </left>
      <right style="medium">
        <color rgb="FF000000"/>
      </right>
      <top style="thin">
        <color rgb="FF000000"/>
      </top>
      <bottom style="medium">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rgb="FF000000"/>
      </left>
      <right style="dashed">
        <color rgb="FF000000"/>
      </right>
      <top style="medium">
        <color rgb="FF000000"/>
      </top>
      <bottom style="thin">
        <color indexed="64"/>
      </bottom>
      <diagonal/>
    </border>
    <border>
      <left/>
      <right style="dashed">
        <color indexed="64"/>
      </right>
      <top/>
      <bottom/>
      <diagonal/>
    </border>
    <border>
      <left style="thin">
        <color rgb="FF000000"/>
      </left>
      <right style="dashed">
        <color rgb="FF000000"/>
      </right>
      <top style="thin">
        <color indexed="64"/>
      </top>
      <bottom style="thin">
        <color indexed="64"/>
      </bottom>
      <diagonal/>
    </border>
    <border>
      <left style="thin">
        <color rgb="FF000000"/>
      </left>
      <right style="dashed">
        <color rgb="FF000000"/>
      </right>
      <top style="thin">
        <color indexed="64"/>
      </top>
      <bottom style="medium">
        <color rgb="FF000000"/>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3" fillId="0" borderId="0" applyFont="0" applyFill="0" applyBorder="0" applyAlignment="0" applyProtection="0">
      <alignment vertical="center"/>
    </xf>
    <xf numFmtId="0" fontId="1" fillId="0" borderId="0">
      <alignment vertical="center"/>
    </xf>
    <xf numFmtId="0" fontId="35" fillId="0" borderId="0" applyNumberFormat="0" applyFill="0" applyBorder="0" applyAlignment="0" applyProtection="0">
      <alignment vertical="center"/>
    </xf>
  </cellStyleXfs>
  <cellXfs count="218">
    <xf numFmtId="0" fontId="0" fillId="0" borderId="0" xfId="0">
      <alignment vertical="center"/>
    </xf>
    <xf numFmtId="0" fontId="5" fillId="0" borderId="0" xfId="0" applyFont="1">
      <alignment vertical="center"/>
    </xf>
    <xf numFmtId="0" fontId="9" fillId="0" borderId="0" xfId="0" applyFont="1">
      <alignment vertical="center"/>
    </xf>
    <xf numFmtId="0" fontId="9" fillId="0" borderId="1" xfId="0" applyFont="1" applyBorder="1">
      <alignment vertical="center"/>
    </xf>
    <xf numFmtId="0" fontId="20" fillId="2" borderId="1" xfId="0" applyFont="1" applyFill="1" applyBorder="1" applyAlignment="1">
      <alignment horizontal="center" vertical="center"/>
    </xf>
    <xf numFmtId="0" fontId="5" fillId="3" borderId="5" xfId="0" applyFont="1" applyFill="1" applyBorder="1" applyProtection="1">
      <alignment vertical="center"/>
      <protection locked="0"/>
    </xf>
    <xf numFmtId="0" fontId="5" fillId="3" borderId="1" xfId="0" applyFont="1" applyFill="1" applyBorder="1" applyAlignment="1" applyProtection="1">
      <alignment horizontal="center" vertical="center"/>
      <protection locked="0"/>
    </xf>
    <xf numFmtId="0" fontId="5" fillId="3" borderId="18" xfId="0" applyFont="1" applyFill="1" applyBorder="1" applyAlignment="1" applyProtection="1">
      <alignment horizontal="center" vertical="center" wrapText="1"/>
      <protection locked="0"/>
    </xf>
    <xf numFmtId="0" fontId="5" fillId="3" borderId="20" xfId="0" applyFont="1" applyFill="1" applyBorder="1" applyAlignment="1" applyProtection="1">
      <alignment vertical="center" wrapText="1"/>
      <protection locked="0"/>
    </xf>
    <xf numFmtId="0" fontId="5" fillId="3" borderId="34" xfId="0" applyFont="1" applyFill="1" applyBorder="1" applyAlignment="1" applyProtection="1">
      <alignment horizontal="justify" vertical="center" wrapText="1"/>
      <protection locked="0"/>
    </xf>
    <xf numFmtId="0" fontId="5" fillId="3" borderId="38" xfId="0" applyFont="1" applyFill="1" applyBorder="1" applyAlignment="1" applyProtection="1">
      <alignment horizontal="justify" vertical="center" wrapText="1"/>
      <protection locked="0"/>
    </xf>
    <xf numFmtId="0" fontId="25" fillId="0" borderId="1" xfId="0" applyFont="1" applyBorder="1">
      <alignment vertical="center"/>
    </xf>
    <xf numFmtId="176" fontId="25" fillId="4" borderId="1" xfId="0" applyNumberFormat="1" applyFont="1" applyFill="1" applyBorder="1">
      <alignment vertical="center"/>
    </xf>
    <xf numFmtId="0" fontId="25" fillId="4" borderId="1" xfId="0" applyFont="1" applyFill="1" applyBorder="1">
      <alignment vertical="center"/>
    </xf>
    <xf numFmtId="176" fontId="25" fillId="4" borderId="60" xfId="0" applyNumberFormat="1" applyFont="1" applyFill="1" applyBorder="1">
      <alignment vertical="center"/>
    </xf>
    <xf numFmtId="0" fontId="5" fillId="3" borderId="32" xfId="0" applyFont="1" applyFill="1" applyBorder="1" applyAlignment="1" applyProtection="1">
      <alignment horizontal="center" vertical="center" wrapText="1"/>
      <protection locked="0"/>
    </xf>
    <xf numFmtId="0" fontId="5" fillId="3" borderId="0" xfId="0" applyFont="1" applyFill="1" applyAlignment="1" applyProtection="1">
      <alignment horizontal="center" vertical="center"/>
      <protection locked="0"/>
    </xf>
    <xf numFmtId="0" fontId="5" fillId="3" borderId="36" xfId="0" applyFont="1" applyFill="1" applyBorder="1" applyAlignment="1" applyProtection="1">
      <alignment horizontal="center" vertical="center" wrapText="1"/>
      <protection locked="0"/>
    </xf>
    <xf numFmtId="0" fontId="4" fillId="0" borderId="0" xfId="0" applyFont="1" applyAlignment="1">
      <alignment horizontal="right" vertical="center"/>
    </xf>
    <xf numFmtId="0" fontId="5" fillId="0" borderId="4" xfId="0" applyFont="1" applyBorder="1" applyAlignment="1">
      <alignment vertical="center" wrapText="1"/>
    </xf>
    <xf numFmtId="176" fontId="6" fillId="0" borderId="0" xfId="0" applyNumberFormat="1" applyFont="1" applyAlignment="1">
      <alignment horizontal="right" vertical="center"/>
    </xf>
    <xf numFmtId="0" fontId="23" fillId="0" borderId="0" xfId="0" applyFont="1" applyAlignment="1">
      <alignment horizontal="right" vertical="center"/>
    </xf>
    <xf numFmtId="0" fontId="4" fillId="0" borderId="0" xfId="0" applyFont="1">
      <alignment vertical="center"/>
    </xf>
    <xf numFmtId="0" fontId="23" fillId="0" borderId="0" xfId="0" applyFont="1">
      <alignment vertical="center"/>
    </xf>
    <xf numFmtId="0" fontId="5" fillId="0" borderId="0" xfId="0" applyFont="1" applyAlignment="1">
      <alignment horizontal="center" vertical="center"/>
    </xf>
    <xf numFmtId="0" fontId="9" fillId="0" borderId="0" xfId="0" applyFont="1" applyAlignment="1">
      <alignment vertical="center" wrapText="1"/>
    </xf>
    <xf numFmtId="0" fontId="5" fillId="0" borderId="0" xfId="0" applyFont="1" applyAlignment="1">
      <alignment horizontal="center" vertical="center" wrapText="1"/>
    </xf>
    <xf numFmtId="0" fontId="5" fillId="0" borderId="0" xfId="0" applyFont="1" applyAlignment="1">
      <alignment vertical="center" wrapText="1"/>
    </xf>
    <xf numFmtId="0" fontId="5" fillId="0" borderId="1" xfId="0" applyFont="1" applyBorder="1" applyAlignment="1">
      <alignment horizontal="center" vertical="center" wrapText="1"/>
    </xf>
    <xf numFmtId="0" fontId="9" fillId="0" borderId="3" xfId="0" applyFont="1" applyBorder="1" applyAlignment="1">
      <alignment horizontal="center" vertical="center" wrapText="1"/>
    </xf>
    <xf numFmtId="0" fontId="5" fillId="0" borderId="1" xfId="0" applyFont="1" applyBorder="1" applyAlignment="1">
      <alignment horizontal="center" vertical="center"/>
    </xf>
    <xf numFmtId="0" fontId="5" fillId="0" borderId="18" xfId="0" applyFont="1" applyBorder="1" applyAlignment="1">
      <alignment horizontal="center" vertical="center" wrapText="1"/>
    </xf>
    <xf numFmtId="0" fontId="5" fillId="0" borderId="20" xfId="0" applyFont="1" applyBorder="1">
      <alignment vertical="center"/>
    </xf>
    <xf numFmtId="0" fontId="5" fillId="0" borderId="1" xfId="0" applyFont="1" applyBorder="1" applyAlignment="1">
      <alignment vertical="center" wrapText="1"/>
    </xf>
    <xf numFmtId="0" fontId="9" fillId="0" borderId="1" xfId="0" applyFont="1" applyBorder="1" applyAlignment="1">
      <alignment vertical="center" wrapText="1"/>
    </xf>
    <xf numFmtId="0" fontId="11" fillId="0" borderId="0" xfId="0" applyFont="1" applyAlignment="1">
      <alignment horizontal="center" vertical="center"/>
    </xf>
    <xf numFmtId="0" fontId="5" fillId="0" borderId="11" xfId="0" applyFont="1" applyBorder="1" applyAlignment="1">
      <alignment horizontal="center" vertical="center"/>
    </xf>
    <xf numFmtId="0" fontId="5" fillId="0" borderId="17" xfId="0" applyFont="1" applyBorder="1" applyAlignment="1">
      <alignment horizontal="center" vertical="center"/>
    </xf>
    <xf numFmtId="0" fontId="5" fillId="0" borderId="65" xfId="0" applyFont="1" applyBorder="1" applyAlignment="1">
      <alignment horizontal="center" vertical="center"/>
    </xf>
    <xf numFmtId="0" fontId="5" fillId="0" borderId="49" xfId="0" applyFont="1" applyBorder="1" applyAlignment="1">
      <alignment horizontal="center" vertical="center"/>
    </xf>
    <xf numFmtId="38" fontId="21" fillId="0" borderId="0" xfId="1" applyFont="1" applyFill="1" applyBorder="1" applyAlignment="1" applyProtection="1">
      <alignment vertical="center"/>
    </xf>
    <xf numFmtId="38" fontId="5" fillId="0" borderId="0" xfId="1" applyFont="1" applyFill="1" applyBorder="1" applyAlignment="1" applyProtection="1">
      <alignment vertical="center"/>
    </xf>
    <xf numFmtId="0" fontId="5" fillId="0" borderId="0" xfId="0" applyFont="1" applyAlignment="1">
      <alignment horizontal="right" vertical="center"/>
    </xf>
    <xf numFmtId="0" fontId="5" fillId="0" borderId="6" xfId="0" applyFont="1" applyBorder="1" applyAlignment="1">
      <alignment horizontal="center" vertical="center" wrapText="1"/>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24" xfId="0" applyFont="1" applyBorder="1" applyAlignment="1">
      <alignment vertical="center" wrapText="1"/>
    </xf>
    <xf numFmtId="0" fontId="5" fillId="0" borderId="24" xfId="0" applyFont="1" applyBorder="1" applyAlignment="1">
      <alignment horizontal="center" vertical="center" wrapText="1"/>
    </xf>
    <xf numFmtId="0" fontId="5" fillId="0" borderId="0" xfId="0" applyFont="1" applyAlignment="1">
      <alignment horizontal="justify" vertical="center"/>
    </xf>
    <xf numFmtId="0" fontId="26" fillId="0" borderId="33" xfId="0" applyFont="1" applyBorder="1" applyAlignment="1">
      <alignment vertical="center" shrinkToFit="1"/>
    </xf>
    <xf numFmtId="0" fontId="26" fillId="0" borderId="37" xfId="0" applyFont="1" applyBorder="1" applyAlignment="1">
      <alignment vertical="center" shrinkToFit="1"/>
    </xf>
    <xf numFmtId="0" fontId="26" fillId="0" borderId="41" xfId="0" applyFont="1" applyBorder="1" applyAlignment="1">
      <alignment vertical="center" shrinkToFit="1"/>
    </xf>
    <xf numFmtId="0" fontId="26" fillId="0" borderId="45" xfId="0" applyFont="1" applyBorder="1" applyAlignment="1">
      <alignment vertical="center" shrinkToFit="1"/>
    </xf>
    <xf numFmtId="0" fontId="26" fillId="0" borderId="52" xfId="0" applyFont="1" applyBorder="1" applyAlignment="1">
      <alignment vertical="center" shrinkToFit="1"/>
    </xf>
    <xf numFmtId="0" fontId="27" fillId="5" borderId="1" xfId="0" applyFont="1" applyFill="1" applyBorder="1">
      <alignment vertical="center"/>
    </xf>
    <xf numFmtId="0" fontId="27" fillId="0" borderId="0" xfId="0" applyFont="1">
      <alignment vertical="center"/>
    </xf>
    <xf numFmtId="38" fontId="27" fillId="5" borderId="1" xfId="0" applyNumberFormat="1" applyFont="1" applyFill="1" applyBorder="1" applyAlignment="1">
      <alignment horizontal="center" vertical="center"/>
    </xf>
    <xf numFmtId="38" fontId="27" fillId="0" borderId="1" xfId="0" applyNumberFormat="1" applyFont="1" applyBorder="1">
      <alignment vertical="center"/>
    </xf>
    <xf numFmtId="0" fontId="27" fillId="0" borderId="1" xfId="0" applyFont="1" applyBorder="1">
      <alignment vertical="center"/>
    </xf>
    <xf numFmtId="0" fontId="27" fillId="5" borderId="1" xfId="0" applyFont="1" applyFill="1" applyBorder="1" applyAlignment="1">
      <alignment horizontal="center" vertical="center"/>
    </xf>
    <xf numFmtId="0" fontId="9" fillId="3" borderId="3" xfId="0" applyFont="1" applyFill="1" applyBorder="1" applyAlignment="1" applyProtection="1">
      <alignment vertical="center" wrapText="1"/>
      <protection locked="0"/>
    </xf>
    <xf numFmtId="0" fontId="5" fillId="0" borderId="40" xfId="0" applyFont="1" applyBorder="1" applyAlignment="1">
      <alignment vertical="center" wrapText="1"/>
    </xf>
    <xf numFmtId="0" fontId="5" fillId="3" borderId="42" xfId="0" applyFont="1" applyFill="1" applyBorder="1" applyAlignment="1" applyProtection="1">
      <alignment vertical="center" wrapText="1"/>
      <protection locked="0"/>
    </xf>
    <xf numFmtId="0" fontId="5" fillId="0" borderId="44" xfId="0" applyFont="1" applyBorder="1" applyAlignment="1">
      <alignment vertical="center" wrapText="1"/>
    </xf>
    <xf numFmtId="0" fontId="5" fillId="3" borderId="46" xfId="0" applyFont="1" applyFill="1" applyBorder="1" applyAlignment="1" applyProtection="1">
      <alignment vertical="center" wrapText="1"/>
      <protection locked="0"/>
    </xf>
    <xf numFmtId="0" fontId="5" fillId="3" borderId="44" xfId="0" applyFont="1" applyFill="1" applyBorder="1" applyAlignment="1" applyProtection="1">
      <alignment vertical="center" wrapText="1"/>
      <protection locked="0"/>
    </xf>
    <xf numFmtId="0" fontId="5" fillId="3" borderId="51" xfId="0" applyFont="1" applyFill="1" applyBorder="1" applyAlignment="1" applyProtection="1">
      <alignment vertical="center" wrapText="1"/>
      <protection locked="0"/>
    </xf>
    <xf numFmtId="0" fontId="5" fillId="3" borderId="53" xfId="0" applyFont="1" applyFill="1" applyBorder="1" applyAlignment="1" applyProtection="1">
      <alignment vertical="center" wrapText="1"/>
      <protection locked="0"/>
    </xf>
    <xf numFmtId="0" fontId="5" fillId="3" borderId="3" xfId="0" applyFont="1" applyFill="1" applyBorder="1" applyAlignment="1" applyProtection="1">
      <alignment horizontal="center" vertical="center" wrapText="1"/>
      <protection locked="0"/>
    </xf>
    <xf numFmtId="0" fontId="5" fillId="0" borderId="2" xfId="0" applyFont="1" applyBorder="1" applyAlignment="1">
      <alignment horizontal="center" vertical="center"/>
    </xf>
    <xf numFmtId="0" fontId="5" fillId="3" borderId="69" xfId="0" applyFont="1" applyFill="1" applyBorder="1" applyAlignment="1" applyProtection="1">
      <alignment horizontal="center" vertical="center" wrapText="1"/>
      <protection locked="0"/>
    </xf>
    <xf numFmtId="0" fontId="5" fillId="3" borderId="71" xfId="0" applyFont="1" applyFill="1" applyBorder="1" applyAlignment="1" applyProtection="1">
      <alignment horizontal="center" vertical="center" wrapText="1"/>
      <protection locked="0"/>
    </xf>
    <xf numFmtId="0" fontId="5" fillId="3" borderId="72" xfId="0" applyFont="1" applyFill="1" applyBorder="1" applyAlignment="1" applyProtection="1">
      <alignment horizontal="center" vertical="center" wrapText="1"/>
      <protection locked="0"/>
    </xf>
    <xf numFmtId="0" fontId="30" fillId="0" borderId="0" xfId="0" applyFont="1" applyAlignment="1" applyProtection="1">
      <alignment horizontal="right" vertical="center"/>
      <protection locked="0"/>
    </xf>
    <xf numFmtId="38" fontId="5" fillId="0" borderId="1" xfId="1" applyFont="1" applyBorder="1" applyAlignment="1">
      <alignment horizontal="center" vertical="center"/>
    </xf>
    <xf numFmtId="0" fontId="31" fillId="0" borderId="0" xfId="0" applyFont="1">
      <alignment vertical="center"/>
    </xf>
    <xf numFmtId="14" fontId="5" fillId="0" borderId="2" xfId="0" applyNumberFormat="1" applyFont="1" applyBorder="1" applyAlignment="1">
      <alignment horizontal="center" vertical="center"/>
    </xf>
    <xf numFmtId="14" fontId="33" fillId="4" borderId="2" xfId="0" applyNumberFormat="1" applyFont="1" applyFill="1" applyBorder="1" applyAlignment="1">
      <alignment horizontal="center" vertical="center"/>
    </xf>
    <xf numFmtId="38" fontId="33" fillId="4" borderId="1" xfId="1" applyFont="1" applyFill="1" applyBorder="1" applyAlignment="1">
      <alignment horizontal="center" vertical="center"/>
    </xf>
    <xf numFmtId="0" fontId="33" fillId="4" borderId="1" xfId="0" applyFont="1" applyFill="1" applyBorder="1" applyAlignment="1">
      <alignment horizontal="center" vertical="center"/>
    </xf>
    <xf numFmtId="0" fontId="31" fillId="0" borderId="0" xfId="0" applyFont="1" applyAlignment="1">
      <alignment horizontal="right" vertical="center"/>
    </xf>
    <xf numFmtId="0" fontId="33" fillId="0" borderId="0" xfId="0" applyFont="1" applyAlignment="1">
      <alignment horizontal="right" vertical="center"/>
    </xf>
    <xf numFmtId="40" fontId="33" fillId="4" borderId="1" xfId="1" applyNumberFormat="1" applyFont="1" applyFill="1" applyBorder="1" applyAlignment="1">
      <alignment horizontal="center" vertical="center"/>
    </xf>
    <xf numFmtId="0" fontId="34" fillId="0" borderId="73" xfId="0" applyFont="1" applyBorder="1" applyAlignment="1">
      <alignment horizontal="center" vertical="center"/>
    </xf>
    <xf numFmtId="0" fontId="7" fillId="0" borderId="0" xfId="0" applyFont="1" applyAlignment="1">
      <alignment vertical="center" wrapText="1"/>
    </xf>
    <xf numFmtId="0" fontId="33" fillId="4" borderId="73" xfId="0" applyFont="1" applyFill="1" applyBorder="1" applyAlignment="1">
      <alignment horizontal="center" vertical="center"/>
    </xf>
    <xf numFmtId="38" fontId="33" fillId="4" borderId="73" xfId="1" applyFont="1" applyFill="1" applyBorder="1">
      <alignment vertical="center"/>
    </xf>
    <xf numFmtId="0" fontId="35" fillId="0" borderId="0" xfId="3">
      <alignment vertical="center"/>
    </xf>
    <xf numFmtId="0" fontId="32" fillId="0" borderId="0" xfId="0" applyFont="1">
      <alignment vertical="center"/>
    </xf>
    <xf numFmtId="0" fontId="5" fillId="0" borderId="1" xfId="0" applyFont="1" applyBorder="1" applyAlignment="1">
      <alignment horizontal="center" vertical="center" shrinkToFit="1"/>
    </xf>
    <xf numFmtId="0" fontId="28" fillId="0" borderId="0" xfId="0" applyFont="1">
      <alignment vertical="center"/>
    </xf>
    <xf numFmtId="14" fontId="5" fillId="3" borderId="2" xfId="0" applyNumberFormat="1" applyFont="1" applyFill="1" applyBorder="1" applyAlignment="1" applyProtection="1">
      <alignment horizontal="center" vertical="center"/>
      <protection locked="0"/>
    </xf>
    <xf numFmtId="38" fontId="5" fillId="3" borderId="1" xfId="1" applyFont="1" applyFill="1" applyBorder="1" applyAlignment="1" applyProtection="1">
      <alignment horizontal="center" vertical="center"/>
      <protection locked="0"/>
    </xf>
    <xf numFmtId="14" fontId="5" fillId="3" borderId="1" xfId="0" applyNumberFormat="1" applyFont="1" applyFill="1" applyBorder="1" applyAlignment="1" applyProtection="1">
      <alignment horizontal="center" vertical="center"/>
      <protection locked="0"/>
    </xf>
    <xf numFmtId="0" fontId="5" fillId="3" borderId="1" xfId="0" applyFont="1" applyFill="1" applyBorder="1" applyProtection="1">
      <alignment vertical="center"/>
      <protection locked="0"/>
    </xf>
    <xf numFmtId="38" fontId="34" fillId="3" borderId="73" xfId="1" applyFont="1" applyFill="1" applyBorder="1" applyProtection="1">
      <alignment vertical="center"/>
      <protection locked="0"/>
    </xf>
    <xf numFmtId="0" fontId="4" fillId="0" borderId="0" xfId="0" applyFont="1" applyAlignment="1">
      <alignment horizontal="right" vertical="center"/>
    </xf>
    <xf numFmtId="0" fontId="23" fillId="0" borderId="0" xfId="0" applyFont="1" applyAlignment="1">
      <alignment vertical="center" wrapText="1"/>
    </xf>
    <xf numFmtId="0" fontId="0" fillId="0" borderId="0" xfId="0" applyAlignment="1">
      <alignment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3" borderId="2" xfId="0" applyFont="1" applyFill="1" applyBorder="1" applyAlignment="1" applyProtection="1">
      <alignment horizontal="left" vertical="center" indent="1"/>
      <protection locked="0"/>
    </xf>
    <xf numFmtId="0" fontId="5" fillId="3" borderId="3" xfId="0" applyFont="1" applyFill="1" applyBorder="1" applyAlignment="1" applyProtection="1">
      <alignment horizontal="left" vertical="center" indent="1"/>
      <protection locked="0"/>
    </xf>
    <xf numFmtId="0" fontId="5" fillId="3" borderId="4" xfId="0" applyFont="1" applyFill="1" applyBorder="1" applyAlignment="1" applyProtection="1">
      <alignment horizontal="left" vertical="center" indent="1"/>
      <protection locked="0"/>
    </xf>
    <xf numFmtId="0" fontId="7" fillId="0" borderId="0" xfId="0" applyFont="1" applyAlignment="1">
      <alignment horizontal="center" vertical="center" wrapText="1"/>
    </xf>
    <xf numFmtId="0" fontId="5" fillId="3" borderId="2" xfId="0" applyFont="1" applyFill="1" applyBorder="1" applyAlignment="1" applyProtection="1">
      <alignment horizontal="right" vertical="center"/>
      <protection locked="0"/>
    </xf>
    <xf numFmtId="0" fontId="5" fillId="3" borderId="3" xfId="0" applyFont="1" applyFill="1" applyBorder="1" applyAlignment="1" applyProtection="1">
      <alignment horizontal="right" vertical="center"/>
      <protection locked="0"/>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0" xfId="0" applyFont="1" applyAlignment="1">
      <alignment vertical="center" wrapText="1"/>
    </xf>
    <xf numFmtId="0" fontId="5" fillId="3" borderId="2" xfId="0" applyFont="1" applyFill="1" applyBorder="1" applyAlignment="1" applyProtection="1">
      <alignment horizontal="center" vertical="center"/>
      <protection locked="0"/>
    </xf>
    <xf numFmtId="0" fontId="5" fillId="3" borderId="3" xfId="0" applyFont="1" applyFill="1" applyBorder="1" applyAlignment="1" applyProtection="1">
      <alignment horizontal="center" vertical="center"/>
      <protection locked="0"/>
    </xf>
    <xf numFmtId="0" fontId="5" fillId="0" borderId="1" xfId="0" applyFont="1" applyBorder="1" applyAlignment="1">
      <alignment horizontal="left" vertical="center" wrapText="1" indent="1"/>
    </xf>
    <xf numFmtId="0" fontId="5" fillId="3" borderId="4" xfId="0" applyFont="1" applyFill="1" applyBorder="1" applyAlignment="1" applyProtection="1">
      <alignment horizontal="center" vertical="center"/>
      <protection locked="0"/>
    </xf>
    <xf numFmtId="0" fontId="5" fillId="3" borderId="2" xfId="0" applyFont="1" applyFill="1" applyBorder="1" applyAlignment="1" applyProtection="1">
      <alignment vertical="center" wrapText="1"/>
      <protection locked="0"/>
    </xf>
    <xf numFmtId="0" fontId="5" fillId="3" borderId="3" xfId="0" applyFont="1" applyFill="1" applyBorder="1" applyAlignment="1" applyProtection="1">
      <alignment vertical="center" wrapText="1"/>
      <protection locked="0"/>
    </xf>
    <xf numFmtId="0" fontId="5" fillId="3" borderId="4" xfId="0" applyFont="1" applyFill="1" applyBorder="1" applyAlignment="1" applyProtection="1">
      <alignment vertical="center" wrapText="1"/>
      <protection locked="0"/>
    </xf>
    <xf numFmtId="176" fontId="6" fillId="3" borderId="0" xfId="0" applyNumberFormat="1" applyFont="1" applyFill="1" applyAlignment="1" applyProtection="1">
      <alignment horizontal="right" vertical="center"/>
      <protection locked="0"/>
    </xf>
    <xf numFmtId="0" fontId="5" fillId="0" borderId="2" xfId="0" applyFont="1" applyBorder="1" applyAlignment="1">
      <alignment horizontal="distributed" vertical="center" wrapText="1" indent="2"/>
    </xf>
    <xf numFmtId="0" fontId="5" fillId="0" borderId="4" xfId="0" applyFont="1" applyBorder="1" applyAlignment="1">
      <alignment horizontal="distributed" vertical="center" wrapText="1" indent="2"/>
    </xf>
    <xf numFmtId="0" fontId="5" fillId="3" borderId="2" xfId="0" applyFont="1" applyFill="1" applyBorder="1" applyAlignment="1" applyProtection="1">
      <alignment horizontal="center" vertical="center" wrapText="1"/>
      <protection locked="0"/>
    </xf>
    <xf numFmtId="0" fontId="5" fillId="3" borderId="3" xfId="0" applyFont="1" applyFill="1" applyBorder="1" applyAlignment="1" applyProtection="1">
      <alignment horizontal="center" vertical="center" wrapText="1"/>
      <protection locked="0"/>
    </xf>
    <xf numFmtId="0" fontId="5" fillId="3" borderId="4" xfId="0" applyFont="1" applyFill="1" applyBorder="1" applyAlignment="1" applyProtection="1">
      <alignment horizontal="center" vertical="center" wrapText="1"/>
      <protection locked="0"/>
    </xf>
    <xf numFmtId="0" fontId="5" fillId="0" borderId="1" xfId="0" applyFont="1" applyBorder="1" applyAlignment="1">
      <alignment horizontal="center" vertical="center" textRotation="180" wrapText="1"/>
    </xf>
    <xf numFmtId="0" fontId="0" fillId="0" borderId="1" xfId="0" applyBorder="1" applyAlignment="1">
      <alignment horizontal="center" vertical="center" textRotation="180" wrapText="1"/>
    </xf>
    <xf numFmtId="0" fontId="5" fillId="0" borderId="2" xfId="0" applyFont="1" applyBorder="1" applyAlignment="1">
      <alignment horizontal="left" vertical="center" indent="1"/>
    </xf>
    <xf numFmtId="0" fontId="5" fillId="0" borderId="3" xfId="0" applyFont="1" applyBorder="1" applyAlignment="1">
      <alignment horizontal="left" vertical="center" indent="1"/>
    </xf>
    <xf numFmtId="0" fontId="5" fillId="0" borderId="4" xfId="0" applyFont="1" applyBorder="1" applyAlignment="1">
      <alignment horizontal="left" vertical="center" indent="1"/>
    </xf>
    <xf numFmtId="0" fontId="5" fillId="0" borderId="3" xfId="0" applyFont="1" applyBorder="1" applyAlignment="1">
      <alignment horizontal="distributed" vertical="center" wrapText="1" indent="2"/>
    </xf>
    <xf numFmtId="0" fontId="5" fillId="0" borderId="3" xfId="0" applyFont="1" applyBorder="1" applyAlignment="1">
      <alignment horizontal="center" vertical="center" wrapText="1"/>
    </xf>
    <xf numFmtId="0" fontId="5" fillId="0" borderId="2" xfId="0" applyFont="1" applyBorder="1" applyAlignment="1">
      <alignment horizontal="right" vertical="center"/>
    </xf>
    <xf numFmtId="0" fontId="5" fillId="0" borderId="3" xfId="0" applyFont="1" applyBorder="1" applyAlignment="1">
      <alignment horizontal="right" vertical="center"/>
    </xf>
    <xf numFmtId="0" fontId="5" fillId="0" borderId="1" xfId="0" applyFont="1" applyBorder="1" applyAlignment="1">
      <alignment horizontal="center" vertical="center" textRotation="180"/>
    </xf>
    <xf numFmtId="0" fontId="0" fillId="0" borderId="1" xfId="0" applyBorder="1" applyAlignment="1">
      <alignment horizontal="center" vertical="center" textRotation="180"/>
    </xf>
    <xf numFmtId="0" fontId="5" fillId="0" borderId="2" xfId="0" applyFont="1" applyBorder="1">
      <alignment vertical="center"/>
    </xf>
    <xf numFmtId="0" fontId="5" fillId="0" borderId="4" xfId="0" applyFont="1" applyBorder="1">
      <alignment vertical="center"/>
    </xf>
    <xf numFmtId="0" fontId="5" fillId="3" borderId="2" xfId="0" applyFont="1" applyFill="1" applyBorder="1" applyProtection="1">
      <alignment vertical="center"/>
      <protection locked="0"/>
    </xf>
    <xf numFmtId="0" fontId="5" fillId="3" borderId="4" xfId="0" applyFont="1" applyFill="1" applyBorder="1" applyProtection="1">
      <alignment vertical="center"/>
      <protection locked="0"/>
    </xf>
    <xf numFmtId="0" fontId="5" fillId="0" borderId="1" xfId="0" applyFont="1" applyBorder="1" applyAlignment="1">
      <alignment horizontal="center" vertical="center" textRotation="255"/>
    </xf>
    <xf numFmtId="0" fontId="0" fillId="0" borderId="1" xfId="0" applyBorder="1" applyAlignment="1">
      <alignment horizontal="center" vertical="center" textRotation="255"/>
    </xf>
    <xf numFmtId="0" fontId="5" fillId="0" borderId="1" xfId="0" applyFont="1" applyBorder="1" applyAlignment="1">
      <alignment vertical="center" textRotation="255" wrapText="1"/>
    </xf>
    <xf numFmtId="0" fontId="0" fillId="0" borderId="1" xfId="0" applyBorder="1" applyAlignment="1">
      <alignment vertical="center" textRotation="255" wrapText="1"/>
    </xf>
    <xf numFmtId="0" fontId="5" fillId="3" borderId="19" xfId="0" applyFont="1" applyFill="1" applyBorder="1" applyAlignment="1" applyProtection="1">
      <alignment vertical="center" wrapText="1"/>
      <protection locked="0"/>
    </xf>
    <xf numFmtId="0" fontId="5" fillId="0" borderId="21" xfId="0" applyFont="1" applyBorder="1" applyAlignment="1">
      <alignment vertical="center" wrapText="1"/>
    </xf>
    <xf numFmtId="0" fontId="5" fillId="0" borderId="3" xfId="0" applyFont="1" applyBorder="1" applyAlignment="1">
      <alignment vertical="center" wrapText="1"/>
    </xf>
    <xf numFmtId="0" fontId="5" fillId="0" borderId="22" xfId="0" applyFont="1" applyBorder="1" applyAlignment="1">
      <alignment vertical="center" wrapText="1"/>
    </xf>
    <xf numFmtId="0" fontId="5" fillId="3" borderId="3" xfId="0" applyFont="1" applyFill="1" applyBorder="1" applyAlignment="1" applyProtection="1">
      <alignment horizontal="center" vertical="center" shrinkToFit="1"/>
      <protection locked="0"/>
    </xf>
    <xf numFmtId="0" fontId="5" fillId="3" borderId="4" xfId="0" applyFont="1" applyFill="1" applyBorder="1" applyAlignment="1" applyProtection="1">
      <alignment horizontal="center" vertical="center" shrinkToFit="1"/>
      <protection locked="0"/>
    </xf>
    <xf numFmtId="0" fontId="5" fillId="0" borderId="1" xfId="0" applyFont="1" applyBorder="1" applyAlignment="1">
      <alignment horizontal="center" vertical="center"/>
    </xf>
    <xf numFmtId="0" fontId="9" fillId="0" borderId="0" xfId="0" applyFont="1" applyAlignment="1">
      <alignment vertical="top" wrapText="1"/>
    </xf>
    <xf numFmtId="177" fontId="6" fillId="0" borderId="0" xfId="0" applyNumberFormat="1" applyFont="1" applyAlignment="1">
      <alignment horizontal="right" vertical="center"/>
    </xf>
    <xf numFmtId="0" fontId="11" fillId="0" borderId="0" xfId="0" applyFont="1" applyAlignment="1">
      <alignment horizontal="center" vertical="center"/>
    </xf>
    <xf numFmtId="0" fontId="5" fillId="0" borderId="0" xfId="0" applyFont="1" applyAlignment="1">
      <alignment horizontal="left" vertical="center" wrapText="1"/>
    </xf>
    <xf numFmtId="0" fontId="5" fillId="0" borderId="12" xfId="0" applyFont="1" applyBorder="1" applyAlignment="1">
      <alignment horizontal="left"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5" fillId="0" borderId="10" xfId="0" applyFont="1" applyBorder="1" applyAlignment="1">
      <alignment horizontal="center" vertical="center" wrapText="1"/>
    </xf>
    <xf numFmtId="0" fontId="5" fillId="0" borderId="4" xfId="0" applyFont="1" applyBorder="1" applyAlignment="1">
      <alignment horizontal="center" vertical="center"/>
    </xf>
    <xf numFmtId="38" fontId="5" fillId="3" borderId="2" xfId="1" applyFont="1" applyFill="1" applyBorder="1" applyAlignment="1" applyProtection="1">
      <alignment vertical="center"/>
      <protection locked="0"/>
    </xf>
    <xf numFmtId="38" fontId="5" fillId="3" borderId="3" xfId="1" applyFont="1" applyFill="1" applyBorder="1" applyAlignment="1" applyProtection="1">
      <alignment vertical="center"/>
      <protection locked="0"/>
    </xf>
    <xf numFmtId="0" fontId="5" fillId="0" borderId="10" xfId="0" applyFont="1" applyBorder="1" applyAlignment="1">
      <alignment horizontal="center" vertical="center" wrapText="1" shrinkToFit="1"/>
    </xf>
    <xf numFmtId="0" fontId="5" fillId="0" borderId="4" xfId="0" applyFont="1" applyBorder="1" applyAlignment="1">
      <alignment horizontal="center" vertical="center" shrinkToFit="1"/>
    </xf>
    <xf numFmtId="38" fontId="5" fillId="0" borderId="2" xfId="1" applyFont="1" applyFill="1" applyBorder="1" applyAlignment="1" applyProtection="1">
      <alignment vertical="center"/>
    </xf>
    <xf numFmtId="38" fontId="5" fillId="0" borderId="3" xfId="1" applyFont="1" applyFill="1" applyBorder="1" applyAlignment="1" applyProtection="1">
      <alignment vertical="center"/>
    </xf>
    <xf numFmtId="0" fontId="5" fillId="3" borderId="10" xfId="0" applyFont="1" applyFill="1" applyBorder="1" applyAlignment="1" applyProtection="1">
      <alignment horizontal="center" vertical="center" wrapText="1"/>
      <protection locked="0"/>
    </xf>
    <xf numFmtId="0" fontId="5" fillId="0" borderId="61" xfId="0" applyFont="1" applyBorder="1" applyAlignment="1">
      <alignment horizontal="center" vertical="center" wrapText="1"/>
    </xf>
    <xf numFmtId="0" fontId="5" fillId="0" borderId="62" xfId="0" applyFont="1" applyBorder="1" applyAlignment="1">
      <alignment horizontal="center" vertical="center"/>
    </xf>
    <xf numFmtId="38" fontId="5" fillId="0" borderId="63" xfId="1" applyFont="1" applyFill="1" applyBorder="1" applyAlignment="1" applyProtection="1">
      <alignment vertical="center"/>
    </xf>
    <xf numFmtId="38" fontId="5" fillId="0" borderId="64" xfId="1" applyFont="1" applyFill="1" applyBorder="1" applyAlignment="1" applyProtection="1">
      <alignment vertical="center"/>
    </xf>
    <xf numFmtId="0" fontId="0" fillId="0" borderId="0" xfId="0">
      <alignment vertical="center"/>
    </xf>
    <xf numFmtId="0" fontId="5" fillId="0" borderId="66" xfId="0" applyFont="1" applyBorder="1" applyAlignment="1">
      <alignment horizontal="center" vertical="center" wrapText="1"/>
    </xf>
    <xf numFmtId="0" fontId="5" fillId="0" borderId="67" xfId="0" applyFont="1" applyBorder="1" applyAlignment="1">
      <alignment horizontal="center" vertical="center"/>
    </xf>
    <xf numFmtId="38" fontId="5" fillId="0" borderId="47" xfId="1" applyFont="1" applyFill="1" applyBorder="1" applyAlignment="1" applyProtection="1">
      <alignment vertical="center"/>
    </xf>
    <xf numFmtId="38" fontId="5" fillId="0" borderId="68" xfId="1" applyFont="1" applyFill="1" applyBorder="1" applyAlignment="1" applyProtection="1">
      <alignment vertical="center"/>
    </xf>
    <xf numFmtId="0" fontId="5" fillId="3" borderId="13" xfId="0" applyFont="1" applyFill="1" applyBorder="1" applyAlignment="1" applyProtection="1">
      <alignment horizontal="center" vertical="center" wrapText="1"/>
      <protection locked="0"/>
    </xf>
    <xf numFmtId="0" fontId="5" fillId="3" borderId="14" xfId="0" applyFont="1" applyFill="1" applyBorder="1" applyAlignment="1" applyProtection="1">
      <alignment horizontal="center" vertical="center"/>
      <protection locked="0"/>
    </xf>
    <xf numFmtId="38" fontId="5" fillId="3" borderId="15" xfId="1" applyFont="1" applyFill="1" applyBorder="1" applyAlignment="1" applyProtection="1">
      <alignment vertical="center"/>
      <protection locked="0"/>
    </xf>
    <xf numFmtId="38" fontId="5" fillId="3" borderId="16" xfId="1" applyFont="1" applyFill="1" applyBorder="1" applyAlignment="1" applyProtection="1">
      <alignment vertical="center"/>
      <protection locked="0"/>
    </xf>
    <xf numFmtId="38" fontId="5" fillId="0" borderId="1" xfId="0" applyNumberFormat="1" applyFont="1" applyBorder="1" applyAlignment="1">
      <alignment horizontal="center" vertical="center"/>
    </xf>
    <xf numFmtId="0" fontId="31" fillId="4" borderId="2" xfId="0" applyFont="1" applyFill="1" applyBorder="1" applyAlignment="1">
      <alignment vertical="center" wrapText="1"/>
    </xf>
    <xf numFmtId="0" fontId="31" fillId="4" borderId="3" xfId="0" applyFont="1" applyFill="1" applyBorder="1">
      <alignment vertical="center"/>
    </xf>
    <xf numFmtId="0" fontId="31" fillId="4" borderId="4" xfId="0" applyFont="1" applyFill="1" applyBorder="1">
      <alignment vertical="center"/>
    </xf>
    <xf numFmtId="0" fontId="34" fillId="3" borderId="2" xfId="0" applyFont="1" applyFill="1" applyBorder="1" applyAlignment="1" applyProtection="1">
      <alignment vertical="center" wrapText="1"/>
      <protection locked="0"/>
    </xf>
    <xf numFmtId="0" fontId="34" fillId="3" borderId="3" xfId="0" applyFont="1" applyFill="1" applyBorder="1" applyProtection="1">
      <alignment vertical="center"/>
      <protection locked="0"/>
    </xf>
    <xf numFmtId="0" fontId="34" fillId="3" borderId="4" xfId="0" applyFont="1" applyFill="1" applyBorder="1" applyProtection="1">
      <alignment vertical="center"/>
      <protection locked="0"/>
    </xf>
    <xf numFmtId="0" fontId="5" fillId="0" borderId="2" xfId="0" applyFont="1" applyBorder="1" applyAlignment="1">
      <alignment horizontal="center" vertical="center"/>
    </xf>
    <xf numFmtId="0" fontId="9" fillId="0" borderId="0" xfId="0" applyFont="1" applyAlignment="1">
      <alignment vertical="center" wrapText="1"/>
    </xf>
    <xf numFmtId="0" fontId="3" fillId="0" borderId="39" xfId="0" applyFont="1" applyBorder="1" applyAlignment="1">
      <alignment vertical="center" textRotation="255" wrapText="1"/>
    </xf>
    <xf numFmtId="0" fontId="3" fillId="0" borderId="43" xfId="0" applyFont="1" applyBorder="1" applyAlignment="1">
      <alignment vertical="center" textRotation="255" wrapText="1"/>
    </xf>
    <xf numFmtId="0" fontId="3" fillId="0" borderId="50" xfId="0" applyFont="1" applyBorder="1" applyAlignment="1">
      <alignment vertical="center" textRotation="255" wrapText="1"/>
    </xf>
    <xf numFmtId="0" fontId="5" fillId="0" borderId="54" xfId="0" applyFont="1" applyBorder="1" applyAlignment="1">
      <alignment horizontal="justify" vertical="center" wrapText="1"/>
    </xf>
    <xf numFmtId="0" fontId="5" fillId="0" borderId="55" xfId="0" applyFont="1" applyBorder="1" applyAlignment="1">
      <alignment horizontal="justify" vertical="center" wrapText="1"/>
    </xf>
    <xf numFmtId="0" fontId="5" fillId="0" borderId="56" xfId="0" applyFont="1" applyBorder="1" applyAlignment="1">
      <alignment horizontal="justify" vertical="center" wrapText="1"/>
    </xf>
    <xf numFmtId="0" fontId="5" fillId="3" borderId="57" xfId="0" applyFont="1" applyFill="1" applyBorder="1" applyAlignment="1" applyProtection="1">
      <alignment horizontal="justify" vertical="center" wrapText="1"/>
      <protection locked="0"/>
    </xf>
    <xf numFmtId="0" fontId="5" fillId="3" borderId="58" xfId="0" applyFont="1" applyFill="1" applyBorder="1" applyAlignment="1" applyProtection="1">
      <alignment horizontal="justify" vertical="center" wrapText="1"/>
      <protection locked="0"/>
    </xf>
    <xf numFmtId="0" fontId="5" fillId="3" borderId="59" xfId="0" applyFont="1" applyFill="1" applyBorder="1" applyAlignment="1" applyProtection="1">
      <alignment horizontal="justify" vertical="center" wrapText="1"/>
      <protection locked="0"/>
    </xf>
    <xf numFmtId="0" fontId="5" fillId="0" borderId="28" xfId="0" applyFont="1" applyBorder="1" applyAlignment="1">
      <alignment horizontal="center" vertical="center" textRotation="255" wrapText="1"/>
    </xf>
    <xf numFmtId="0" fontId="5" fillId="0" borderId="35" xfId="0" applyFont="1" applyBorder="1" applyAlignment="1">
      <alignment horizontal="center" vertical="center" textRotation="255" wrapText="1"/>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25" xfId="0" applyFont="1" applyBorder="1" applyAlignment="1">
      <alignment horizontal="center" vertical="center" wrapText="1"/>
    </xf>
    <xf numFmtId="0" fontId="5" fillId="0" borderId="70"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28" xfId="0" applyFont="1" applyBorder="1" applyAlignment="1">
      <alignment vertical="center" wrapText="1"/>
    </xf>
    <xf numFmtId="0" fontId="5" fillId="0" borderId="1" xfId="0" applyFont="1" applyBorder="1" applyAlignment="1">
      <alignment vertical="center" wrapText="1"/>
    </xf>
    <xf numFmtId="0" fontId="7" fillId="0" borderId="0" xfId="0" applyFont="1" applyAlignment="1">
      <alignment horizontal="center" vertical="center"/>
    </xf>
    <xf numFmtId="0" fontId="5" fillId="0" borderId="23"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29" xfId="0" applyFont="1" applyBorder="1" applyAlignment="1">
      <alignment horizontal="center" vertical="center" wrapText="1"/>
    </xf>
  </cellXfs>
  <cellStyles count="4">
    <cellStyle name="ハイパーリンク" xfId="3" builtinId="8"/>
    <cellStyle name="桁区切り" xfId="1" builtinId="6"/>
    <cellStyle name="標準" xfId="0" builtinId="0"/>
    <cellStyle name="標準 2" xfId="2" xr:uid="{9B2A8370-9735-4766-AE23-732F5676A4C6}"/>
  </cellStyles>
  <dxfs count="67">
    <dxf>
      <fill>
        <patternFill>
          <bgColor rgb="FFFFFFCC"/>
        </patternFill>
      </fill>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auto="1"/>
        <name val="游ゴシック"/>
        <family val="3"/>
        <charset val="128"/>
        <scheme val="minor"/>
      </font>
      <fill>
        <patternFill patternType="none">
          <fgColor indexed="64"/>
          <bgColor indexed="65"/>
        </patternFill>
      </fill>
      <alignment horizontal="general" vertical="center" textRotation="0" wrapText="0" indent="0" justifyLastLine="0" shrinkToFit="0" readingOrder="0"/>
      <protection locked="1" hidden="0"/>
    </dxf>
    <dxf>
      <protection locked="1" hidden="0"/>
    </dxf>
  </dxfs>
  <tableStyles count="0" defaultTableStyle="TableStyleMedium2" defaultPivotStyle="PivotStyleLight16"/>
  <colors>
    <mruColors>
      <color rgb="FFFFFFCC"/>
      <color rgb="FF0033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16808</xdr:colOff>
      <xdr:row>0</xdr:row>
      <xdr:rowOff>22411</xdr:rowOff>
    </xdr:from>
    <xdr:to>
      <xdr:col>12</xdr:col>
      <xdr:colOff>3043</xdr:colOff>
      <xdr:row>0</xdr:row>
      <xdr:rowOff>1585629</xdr:rowOff>
    </xdr:to>
    <xdr:sp macro="" textlink="">
      <xdr:nvSpPr>
        <xdr:cNvPr id="2" name="テキスト ボックス 1">
          <a:extLst>
            <a:ext uri="{FF2B5EF4-FFF2-40B4-BE49-F238E27FC236}">
              <a16:creationId xmlns:a16="http://schemas.microsoft.com/office/drawing/2014/main" id="{0B3753B7-5221-43D3-A80F-021E9EF27EE0}"/>
            </a:ext>
          </a:extLst>
        </xdr:cNvPr>
        <xdr:cNvSpPr txBox="1"/>
      </xdr:nvSpPr>
      <xdr:spPr>
        <a:xfrm>
          <a:off x="16808" y="22411"/>
          <a:ext cx="7920000" cy="1563218"/>
        </a:xfrm>
        <a:prstGeom prst="rect">
          <a:avLst/>
        </a:prstGeom>
        <a:solidFill>
          <a:schemeClr val="accent2">
            <a:lumMod val="20000"/>
            <a:lumOff val="80000"/>
          </a:schemeClr>
        </a:solidFill>
        <a:ln w="12700" cmpd="sng">
          <a:solidFill>
            <a:schemeClr val="accent2">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0" rtlCol="0" anchor="t"/>
        <a:lstStyle/>
        <a:p>
          <a:r>
            <a:rPr kumimoji="1" lang="en-US" altLang="ja-JP" sz="1000" b="1">
              <a:solidFill>
                <a:srgbClr val="FF0000"/>
              </a:solidFill>
              <a:latin typeface="ＭＳ ゴシック" panose="020B0609070205080204" pitchFamily="49" charset="-128"/>
              <a:ea typeface="ＭＳ ゴシック" panose="020B0609070205080204" pitchFamily="49" charset="-128"/>
            </a:rPr>
            <a:t>※ Microsoft Excel</a:t>
          </a:r>
          <a:r>
            <a:rPr kumimoji="1" lang="ja-JP" altLang="en-US" sz="1000" b="1">
              <a:solidFill>
                <a:srgbClr val="FF0000"/>
              </a:solidFill>
              <a:latin typeface="ＭＳ ゴシック" panose="020B0609070205080204" pitchFamily="49" charset="-128"/>
              <a:ea typeface="ＭＳ ゴシック" panose="020B0609070205080204" pitchFamily="49" charset="-128"/>
            </a:rPr>
            <a:t>を使用して本ファイルに入力して作成してください。</a:t>
          </a:r>
          <a:endParaRPr kumimoji="1" lang="en-US" altLang="ja-JP" sz="1000" b="1">
            <a:solidFill>
              <a:srgbClr val="FF0000"/>
            </a:solidFill>
            <a:latin typeface="ＭＳ ゴシック" panose="020B0609070205080204" pitchFamily="49" charset="-128"/>
            <a:ea typeface="ＭＳ ゴシック" panose="020B0609070205080204" pitchFamily="49" charset="-128"/>
          </a:endParaRPr>
        </a:p>
        <a:p>
          <a:r>
            <a:rPr kumimoji="1" lang="ja-JP" altLang="en-US" sz="1000" b="1">
              <a:solidFill>
                <a:srgbClr val="FF0000"/>
              </a:solidFill>
              <a:latin typeface="ＭＳ ゴシック" panose="020B0609070205080204" pitchFamily="49" charset="-128"/>
              <a:ea typeface="ＭＳ ゴシック" panose="020B0609070205080204" pitchFamily="49" charset="-128"/>
            </a:rPr>
            <a:t>　（</a:t>
          </a:r>
          <a:r>
            <a:rPr kumimoji="1" lang="en-US" altLang="ja-JP" sz="1000" b="1">
              <a:solidFill>
                <a:srgbClr val="FF0000"/>
              </a:solidFill>
              <a:latin typeface="ＭＳ ゴシック" panose="020B0609070205080204" pitchFamily="49" charset="-128"/>
              <a:ea typeface="ＭＳ ゴシック" panose="020B0609070205080204" pitchFamily="49" charset="-128"/>
            </a:rPr>
            <a:t>Google</a:t>
          </a:r>
          <a:r>
            <a:rPr kumimoji="1" lang="ja-JP" altLang="en-US" sz="1000" b="1">
              <a:solidFill>
                <a:srgbClr val="FF0000"/>
              </a:solidFill>
              <a:latin typeface="ＭＳ ゴシック" panose="020B0609070205080204" pitchFamily="49" charset="-128"/>
              <a:ea typeface="ＭＳ ゴシック" panose="020B0609070205080204" pitchFamily="49" charset="-128"/>
            </a:rPr>
            <a:t>スプレッドシートや</a:t>
          </a:r>
          <a:r>
            <a:rPr kumimoji="1" lang="en-US" altLang="ja-JP" sz="1000" b="1">
              <a:solidFill>
                <a:srgbClr val="FF0000"/>
              </a:solidFill>
              <a:latin typeface="ＭＳ ゴシック" panose="020B0609070205080204" pitchFamily="49" charset="-128"/>
              <a:ea typeface="ＭＳ ゴシック" panose="020B0609070205080204" pitchFamily="49" charset="-128"/>
            </a:rPr>
            <a:t>LibreOffice Calc</a:t>
          </a:r>
          <a:r>
            <a:rPr kumimoji="1" lang="ja-JP" altLang="en-US" sz="1000" b="1">
              <a:solidFill>
                <a:srgbClr val="FF0000"/>
              </a:solidFill>
              <a:latin typeface="ＭＳ ゴシック" panose="020B0609070205080204" pitchFamily="49" charset="-128"/>
              <a:ea typeface="ＭＳ ゴシック" panose="020B0609070205080204" pitchFamily="49" charset="-128"/>
            </a:rPr>
            <a:t>などは絶対に使用しないでください。）</a:t>
          </a:r>
          <a:endParaRPr kumimoji="1" lang="en-US" altLang="ja-JP" sz="1000" b="1">
            <a:solidFill>
              <a:srgbClr val="FF0000"/>
            </a:solidFill>
            <a:latin typeface="ＭＳ ゴシック" panose="020B0609070205080204" pitchFamily="49" charset="-128"/>
            <a:ea typeface="ＭＳ ゴシック" panose="020B0609070205080204" pitchFamily="49" charset="-128"/>
          </a:endParaRPr>
        </a:p>
        <a:p>
          <a:r>
            <a:rPr kumimoji="1" lang="ja-JP" altLang="en-US" sz="1000" b="1">
              <a:solidFill>
                <a:srgbClr val="FF0000"/>
              </a:solidFill>
              <a:latin typeface="ＭＳ ゴシック" panose="020B0609070205080204" pitchFamily="49" charset="-128"/>
              <a:ea typeface="ＭＳ ゴシック" panose="020B0609070205080204" pitchFamily="49" charset="-128"/>
            </a:rPr>
            <a:t>　　　</a:t>
          </a:r>
          <a:r>
            <a:rPr kumimoji="1" lang="en-US" altLang="ja-JP" sz="1000" b="1">
              <a:solidFill>
                <a:srgbClr val="FF0000"/>
              </a:solidFill>
              <a:latin typeface="ＭＳ ゴシック" panose="020B0609070205080204" pitchFamily="49" charset="-128"/>
              <a:ea typeface="ＭＳ ゴシック" panose="020B0609070205080204" pitchFamily="49" charset="-128"/>
            </a:rPr>
            <a:t>Please use Microsoft Excel to enter data and create this file.</a:t>
          </a:r>
          <a:br>
            <a:rPr kumimoji="1" lang="en-US" altLang="ja-JP" sz="1000" b="1">
              <a:solidFill>
                <a:srgbClr val="FF0000"/>
              </a:solidFill>
              <a:latin typeface="ＭＳ ゴシック" panose="020B0609070205080204" pitchFamily="49" charset="-128"/>
              <a:ea typeface="ＭＳ ゴシック" panose="020B0609070205080204" pitchFamily="49" charset="-128"/>
            </a:rPr>
          </a:br>
          <a:r>
            <a:rPr kumimoji="1" lang="ja-JP" altLang="en-US" sz="1000" b="1">
              <a:solidFill>
                <a:srgbClr val="FF0000"/>
              </a:solidFill>
              <a:latin typeface="ＭＳ ゴシック" panose="020B0609070205080204" pitchFamily="49" charset="-128"/>
              <a:ea typeface="ＭＳ ゴシック" panose="020B0609070205080204" pitchFamily="49" charset="-128"/>
            </a:rPr>
            <a:t>　　　</a:t>
          </a:r>
          <a:r>
            <a:rPr kumimoji="1" lang="en-US" altLang="ja-JP" sz="1000" b="1">
              <a:solidFill>
                <a:srgbClr val="FF0000"/>
              </a:solidFill>
              <a:latin typeface="ＭＳ ゴシック" panose="020B0609070205080204" pitchFamily="49" charset="-128"/>
              <a:ea typeface="ＭＳ ゴシック" panose="020B0609070205080204" pitchFamily="49" charset="-128"/>
            </a:rPr>
            <a:t>Do not use Google Sheets, LibreOffice Calc, or any other alternatives under any circumstances.</a:t>
          </a:r>
        </a:p>
        <a:p>
          <a:r>
            <a:rPr kumimoji="1" lang="en-US" altLang="ja-JP" sz="1000" b="1">
              <a:solidFill>
                <a:srgbClr val="FF0000"/>
              </a:solidFill>
              <a:latin typeface="ＭＳ ゴシック" panose="020B0609070205080204" pitchFamily="49" charset="-128"/>
              <a:ea typeface="ＭＳ ゴシック" panose="020B0609070205080204" pitchFamily="49" charset="-128"/>
            </a:rPr>
            <a:t>※ </a:t>
          </a:r>
          <a:r>
            <a:rPr kumimoji="1" lang="ja-JP" altLang="en-US" sz="1000" b="1">
              <a:solidFill>
                <a:srgbClr val="FF0000"/>
              </a:solidFill>
              <a:latin typeface="ＭＳ ゴシック" panose="020B0609070205080204" pitchFamily="49" charset="-128"/>
              <a:ea typeface="ＭＳ ゴシック" panose="020B0609070205080204" pitchFamily="49" charset="-128"/>
            </a:rPr>
            <a:t>片面印刷して学務課学生支援係に提出してください。（印刷後は、データの変更は行わないでください。）</a:t>
          </a:r>
          <a:endParaRPr kumimoji="1" lang="en-US" altLang="ja-JP" sz="1000" b="1">
            <a:solidFill>
              <a:srgbClr val="FF0000"/>
            </a:solidFill>
            <a:latin typeface="ＭＳ ゴシック" panose="020B0609070205080204" pitchFamily="49" charset="-128"/>
            <a:ea typeface="ＭＳ ゴシック" panose="020B0609070205080204" pitchFamily="49" charset="-128"/>
          </a:endParaRPr>
        </a:p>
        <a:p>
          <a:r>
            <a:rPr kumimoji="1" lang="en-US" altLang="ja-JP" sz="1000" b="1">
              <a:solidFill>
                <a:srgbClr val="FF0000"/>
              </a:solidFill>
              <a:latin typeface="ＭＳ ゴシック" panose="020B0609070205080204" pitchFamily="49" charset="-128"/>
              <a:ea typeface="ＭＳ ゴシック" panose="020B0609070205080204" pitchFamily="49" charset="-128"/>
            </a:rPr>
            <a:t>    </a:t>
          </a:r>
          <a:r>
            <a:rPr kumimoji="1" lang="ja-JP" altLang="en-US" sz="1000" b="1">
              <a:solidFill>
                <a:srgbClr val="FF0000"/>
              </a:solidFill>
              <a:latin typeface="ＭＳ ゴシック" panose="020B0609070205080204" pitchFamily="49" charset="-128"/>
              <a:ea typeface="ＭＳ ゴシック" panose="020B0609070205080204" pitchFamily="49" charset="-128"/>
            </a:rPr>
            <a:t>　</a:t>
          </a:r>
          <a:r>
            <a:rPr kumimoji="1" lang="en-US" altLang="ja-JP" sz="1000" b="1">
              <a:solidFill>
                <a:srgbClr val="FF0000"/>
              </a:solidFill>
              <a:latin typeface="ＭＳ ゴシック" panose="020B0609070205080204" pitchFamily="49" charset="-128"/>
              <a:ea typeface="ＭＳ ゴシック" panose="020B0609070205080204" pitchFamily="49" charset="-128"/>
            </a:rPr>
            <a:t>Please print this document single‑sided and submit it to the Student Support Section, Academic Affairs Division.</a:t>
          </a:r>
        </a:p>
        <a:p>
          <a:r>
            <a:rPr kumimoji="1" lang="en-US" altLang="ja-JP" sz="1000" b="1">
              <a:solidFill>
                <a:srgbClr val="FF0000"/>
              </a:solidFill>
              <a:latin typeface="ＭＳ ゴシック" panose="020B0609070205080204" pitchFamily="49" charset="-128"/>
              <a:ea typeface="ＭＳ ゴシック" panose="020B0609070205080204" pitchFamily="49" charset="-128"/>
            </a:rPr>
            <a:t>      After printing, do not make any changes to the data.</a:t>
          </a:r>
        </a:p>
        <a:p>
          <a:r>
            <a:rPr kumimoji="1" lang="en-US" altLang="ja-JP" sz="1000" b="1">
              <a:solidFill>
                <a:srgbClr val="FF0000"/>
              </a:solidFill>
              <a:latin typeface="ＭＳ ゴシック" panose="020B0609070205080204" pitchFamily="49" charset="-128"/>
              <a:ea typeface="ＭＳ ゴシック" panose="020B0609070205080204" pitchFamily="49" charset="-128"/>
            </a:rPr>
            <a:t>※</a:t>
          </a:r>
          <a:r>
            <a:rPr kumimoji="1" lang="ja-JP" altLang="en-US" sz="1000" b="1" baseline="0">
              <a:solidFill>
                <a:srgbClr val="FF0000"/>
              </a:solidFill>
              <a:latin typeface="ＭＳ ゴシック" panose="020B0609070205080204" pitchFamily="49" charset="-128"/>
              <a:ea typeface="ＭＳ ゴシック" panose="020B0609070205080204" pitchFamily="49" charset="-128"/>
            </a:rPr>
            <a:t> </a:t>
          </a:r>
          <a:r>
            <a:rPr kumimoji="1" lang="ja-JP" altLang="en-US" sz="1000" b="1">
              <a:solidFill>
                <a:srgbClr val="FF0000"/>
              </a:solidFill>
              <a:latin typeface="ＭＳ ゴシック" panose="020B0609070205080204" pitchFamily="49" charset="-128"/>
              <a:ea typeface="ＭＳ ゴシック" panose="020B0609070205080204" pitchFamily="49" charset="-128"/>
            </a:rPr>
            <a:t>後日、本ファイルを指定する方法で提出いただくため、大事に保管してください。</a:t>
          </a:r>
          <a:endParaRPr kumimoji="1" lang="en-US" altLang="ja-JP" sz="1000" b="1">
            <a:solidFill>
              <a:srgbClr val="FF0000"/>
            </a:solidFill>
            <a:latin typeface="ＭＳ ゴシック" panose="020B0609070205080204" pitchFamily="49" charset="-128"/>
            <a:ea typeface="ＭＳ ゴシック" panose="020B0609070205080204" pitchFamily="49" charset="-128"/>
          </a:endParaRPr>
        </a:p>
        <a:p>
          <a:r>
            <a:rPr kumimoji="1" lang="en-US" altLang="ja-JP" sz="1000" b="1">
              <a:solidFill>
                <a:srgbClr val="FF0000"/>
              </a:solidFill>
              <a:latin typeface="ＭＳ ゴシック" panose="020B0609070205080204" pitchFamily="49" charset="-128"/>
              <a:ea typeface="ＭＳ ゴシック" panose="020B0609070205080204" pitchFamily="49" charset="-128"/>
            </a:rPr>
            <a:t>   </a:t>
          </a:r>
          <a:r>
            <a:rPr kumimoji="1" lang="ja-JP" altLang="en-US" sz="1000" b="1">
              <a:solidFill>
                <a:srgbClr val="FF0000"/>
              </a:solidFill>
              <a:latin typeface="ＭＳ ゴシック" panose="020B0609070205080204" pitchFamily="49" charset="-128"/>
              <a:ea typeface="ＭＳ ゴシック" panose="020B0609070205080204" pitchFamily="49" charset="-128"/>
            </a:rPr>
            <a:t>　</a:t>
          </a:r>
          <a:r>
            <a:rPr kumimoji="1" lang="en-US" altLang="ja-JP" sz="1000" b="1">
              <a:solidFill>
                <a:srgbClr val="FF0000"/>
              </a:solidFill>
              <a:latin typeface="ＭＳ ゴシック" panose="020B0609070205080204" pitchFamily="49" charset="-128"/>
              <a:ea typeface="ＭＳ ゴシック" panose="020B0609070205080204" pitchFamily="49" charset="-128"/>
            </a:rPr>
            <a:t> Please keep this file carefully, as you will be required to submit it later in the specified format.</a:t>
          </a:r>
        </a:p>
        <a:p>
          <a:endParaRPr kumimoji="1" lang="ja-JP" altLang="en-US" sz="1000" b="1">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22412</xdr:colOff>
      <xdr:row>0</xdr:row>
      <xdr:rowOff>22412</xdr:rowOff>
    </xdr:from>
    <xdr:to>
      <xdr:col>16</xdr:col>
      <xdr:colOff>397</xdr:colOff>
      <xdr:row>0</xdr:row>
      <xdr:rowOff>1585630</xdr:rowOff>
    </xdr:to>
    <xdr:sp macro="" textlink="">
      <xdr:nvSpPr>
        <xdr:cNvPr id="2" name="テキスト ボックス 1">
          <a:extLst>
            <a:ext uri="{FF2B5EF4-FFF2-40B4-BE49-F238E27FC236}">
              <a16:creationId xmlns:a16="http://schemas.microsoft.com/office/drawing/2014/main" id="{914E96AF-9B8F-4191-82B2-791CB3446DA5}"/>
            </a:ext>
          </a:extLst>
        </xdr:cNvPr>
        <xdr:cNvSpPr txBox="1"/>
      </xdr:nvSpPr>
      <xdr:spPr>
        <a:xfrm>
          <a:off x="22412" y="22412"/>
          <a:ext cx="8388000" cy="1563218"/>
        </a:xfrm>
        <a:prstGeom prst="rect">
          <a:avLst/>
        </a:prstGeom>
        <a:solidFill>
          <a:schemeClr val="accent2">
            <a:lumMod val="20000"/>
            <a:lumOff val="80000"/>
          </a:schemeClr>
        </a:solidFill>
        <a:ln w="12700" cmpd="sng">
          <a:solidFill>
            <a:schemeClr val="accent2">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0" rtlCol="0" anchor="t"/>
        <a:lstStyle/>
        <a:p>
          <a:r>
            <a:rPr kumimoji="1" lang="en-US" altLang="ja-JP" sz="1000" b="1">
              <a:solidFill>
                <a:srgbClr val="FF0000"/>
              </a:solidFill>
              <a:latin typeface="ＭＳ ゴシック" panose="020B0609070205080204" pitchFamily="49" charset="-128"/>
              <a:ea typeface="ＭＳ ゴシック" panose="020B0609070205080204" pitchFamily="49" charset="-128"/>
            </a:rPr>
            <a:t>※ Microsoft Excel</a:t>
          </a:r>
          <a:r>
            <a:rPr kumimoji="1" lang="ja-JP" altLang="en-US" sz="1000" b="1">
              <a:solidFill>
                <a:srgbClr val="FF0000"/>
              </a:solidFill>
              <a:latin typeface="ＭＳ ゴシック" panose="020B0609070205080204" pitchFamily="49" charset="-128"/>
              <a:ea typeface="ＭＳ ゴシック" panose="020B0609070205080204" pitchFamily="49" charset="-128"/>
            </a:rPr>
            <a:t>を使用して本ファイルに入力して作成してください。</a:t>
          </a:r>
          <a:endParaRPr kumimoji="1" lang="en-US" altLang="ja-JP" sz="1000" b="1">
            <a:solidFill>
              <a:srgbClr val="FF0000"/>
            </a:solidFill>
            <a:latin typeface="ＭＳ ゴシック" panose="020B0609070205080204" pitchFamily="49" charset="-128"/>
            <a:ea typeface="ＭＳ ゴシック" panose="020B0609070205080204" pitchFamily="49" charset="-128"/>
          </a:endParaRPr>
        </a:p>
        <a:p>
          <a:r>
            <a:rPr kumimoji="1" lang="ja-JP" altLang="en-US" sz="1000" b="1">
              <a:solidFill>
                <a:srgbClr val="FF0000"/>
              </a:solidFill>
              <a:latin typeface="ＭＳ ゴシック" panose="020B0609070205080204" pitchFamily="49" charset="-128"/>
              <a:ea typeface="ＭＳ ゴシック" panose="020B0609070205080204" pitchFamily="49" charset="-128"/>
            </a:rPr>
            <a:t>　（</a:t>
          </a:r>
          <a:r>
            <a:rPr kumimoji="1" lang="en-US" altLang="ja-JP" sz="1000" b="1">
              <a:solidFill>
                <a:srgbClr val="FF0000"/>
              </a:solidFill>
              <a:latin typeface="ＭＳ ゴシック" panose="020B0609070205080204" pitchFamily="49" charset="-128"/>
              <a:ea typeface="ＭＳ ゴシック" panose="020B0609070205080204" pitchFamily="49" charset="-128"/>
            </a:rPr>
            <a:t>Google</a:t>
          </a:r>
          <a:r>
            <a:rPr kumimoji="1" lang="ja-JP" altLang="en-US" sz="1000" b="1">
              <a:solidFill>
                <a:srgbClr val="FF0000"/>
              </a:solidFill>
              <a:latin typeface="ＭＳ ゴシック" panose="020B0609070205080204" pitchFamily="49" charset="-128"/>
              <a:ea typeface="ＭＳ ゴシック" panose="020B0609070205080204" pitchFamily="49" charset="-128"/>
            </a:rPr>
            <a:t>スプレッドシートや</a:t>
          </a:r>
          <a:r>
            <a:rPr kumimoji="1" lang="en-US" altLang="ja-JP" sz="1000" b="1">
              <a:solidFill>
                <a:srgbClr val="FF0000"/>
              </a:solidFill>
              <a:latin typeface="ＭＳ ゴシック" panose="020B0609070205080204" pitchFamily="49" charset="-128"/>
              <a:ea typeface="ＭＳ ゴシック" panose="020B0609070205080204" pitchFamily="49" charset="-128"/>
            </a:rPr>
            <a:t>LibreOffice Calc</a:t>
          </a:r>
          <a:r>
            <a:rPr kumimoji="1" lang="ja-JP" altLang="en-US" sz="1000" b="1">
              <a:solidFill>
                <a:srgbClr val="FF0000"/>
              </a:solidFill>
              <a:latin typeface="ＭＳ ゴシック" panose="020B0609070205080204" pitchFamily="49" charset="-128"/>
              <a:ea typeface="ＭＳ ゴシック" panose="020B0609070205080204" pitchFamily="49" charset="-128"/>
            </a:rPr>
            <a:t>などは絶対に使用しないでください。）</a:t>
          </a:r>
          <a:endParaRPr kumimoji="1" lang="en-US" altLang="ja-JP" sz="1000" b="1">
            <a:solidFill>
              <a:srgbClr val="FF0000"/>
            </a:solidFill>
            <a:latin typeface="ＭＳ ゴシック" panose="020B0609070205080204" pitchFamily="49" charset="-128"/>
            <a:ea typeface="ＭＳ ゴシック" panose="020B0609070205080204" pitchFamily="49" charset="-128"/>
          </a:endParaRPr>
        </a:p>
        <a:p>
          <a:r>
            <a:rPr kumimoji="1" lang="ja-JP" altLang="en-US" sz="1000" b="1">
              <a:solidFill>
                <a:srgbClr val="FF0000"/>
              </a:solidFill>
              <a:latin typeface="ＭＳ ゴシック" panose="020B0609070205080204" pitchFamily="49" charset="-128"/>
              <a:ea typeface="ＭＳ ゴシック" panose="020B0609070205080204" pitchFamily="49" charset="-128"/>
            </a:rPr>
            <a:t>　　　</a:t>
          </a:r>
          <a:r>
            <a:rPr kumimoji="1" lang="en-US" altLang="ja-JP" sz="1000" b="1">
              <a:solidFill>
                <a:srgbClr val="FF0000"/>
              </a:solidFill>
              <a:latin typeface="ＭＳ ゴシック" panose="020B0609070205080204" pitchFamily="49" charset="-128"/>
              <a:ea typeface="ＭＳ ゴシック" panose="020B0609070205080204" pitchFamily="49" charset="-128"/>
            </a:rPr>
            <a:t>Please use Microsoft Excel to enter data and create this file.</a:t>
          </a:r>
          <a:br>
            <a:rPr kumimoji="1" lang="en-US" altLang="ja-JP" sz="1000" b="1">
              <a:solidFill>
                <a:srgbClr val="FF0000"/>
              </a:solidFill>
              <a:latin typeface="ＭＳ ゴシック" panose="020B0609070205080204" pitchFamily="49" charset="-128"/>
              <a:ea typeface="ＭＳ ゴシック" panose="020B0609070205080204" pitchFamily="49" charset="-128"/>
            </a:rPr>
          </a:br>
          <a:r>
            <a:rPr kumimoji="1" lang="ja-JP" altLang="en-US" sz="1000" b="1">
              <a:solidFill>
                <a:srgbClr val="FF0000"/>
              </a:solidFill>
              <a:latin typeface="ＭＳ ゴシック" panose="020B0609070205080204" pitchFamily="49" charset="-128"/>
              <a:ea typeface="ＭＳ ゴシック" panose="020B0609070205080204" pitchFamily="49" charset="-128"/>
            </a:rPr>
            <a:t>　　　</a:t>
          </a:r>
          <a:r>
            <a:rPr kumimoji="1" lang="en-US" altLang="ja-JP" sz="1000" b="1">
              <a:solidFill>
                <a:srgbClr val="FF0000"/>
              </a:solidFill>
              <a:latin typeface="ＭＳ ゴシック" panose="020B0609070205080204" pitchFamily="49" charset="-128"/>
              <a:ea typeface="ＭＳ ゴシック" panose="020B0609070205080204" pitchFamily="49" charset="-128"/>
            </a:rPr>
            <a:t>Do not use Google Sheets, LibreOffice Calc, or any other alternatives under any circumstances.</a:t>
          </a:r>
        </a:p>
        <a:p>
          <a:r>
            <a:rPr kumimoji="1" lang="en-US" altLang="ja-JP" sz="1000" b="1">
              <a:solidFill>
                <a:srgbClr val="FF0000"/>
              </a:solidFill>
              <a:latin typeface="ＭＳ ゴシック" panose="020B0609070205080204" pitchFamily="49" charset="-128"/>
              <a:ea typeface="ＭＳ ゴシック" panose="020B0609070205080204" pitchFamily="49" charset="-128"/>
            </a:rPr>
            <a:t>※ </a:t>
          </a:r>
          <a:r>
            <a:rPr kumimoji="1" lang="ja-JP" altLang="en-US" sz="1000" b="1">
              <a:solidFill>
                <a:srgbClr val="FF0000"/>
              </a:solidFill>
              <a:latin typeface="ＭＳ ゴシック" panose="020B0609070205080204" pitchFamily="49" charset="-128"/>
              <a:ea typeface="ＭＳ ゴシック" panose="020B0609070205080204" pitchFamily="49" charset="-128"/>
            </a:rPr>
            <a:t>片面印刷して学務課学生支援係に提出してください。（印刷後は、データの変更は行わないでください。）</a:t>
          </a:r>
          <a:endParaRPr kumimoji="1" lang="en-US" altLang="ja-JP" sz="1000" b="1">
            <a:solidFill>
              <a:srgbClr val="FF0000"/>
            </a:solidFill>
            <a:latin typeface="ＭＳ ゴシック" panose="020B0609070205080204" pitchFamily="49" charset="-128"/>
            <a:ea typeface="ＭＳ ゴシック" panose="020B0609070205080204" pitchFamily="49" charset="-128"/>
          </a:endParaRPr>
        </a:p>
        <a:p>
          <a:r>
            <a:rPr kumimoji="1" lang="en-US" altLang="ja-JP" sz="1000" b="1">
              <a:solidFill>
                <a:srgbClr val="FF0000"/>
              </a:solidFill>
              <a:latin typeface="ＭＳ ゴシック" panose="020B0609070205080204" pitchFamily="49" charset="-128"/>
              <a:ea typeface="ＭＳ ゴシック" panose="020B0609070205080204" pitchFamily="49" charset="-128"/>
            </a:rPr>
            <a:t>    </a:t>
          </a:r>
          <a:r>
            <a:rPr kumimoji="1" lang="ja-JP" altLang="en-US" sz="1000" b="1">
              <a:solidFill>
                <a:srgbClr val="FF0000"/>
              </a:solidFill>
              <a:latin typeface="ＭＳ ゴシック" panose="020B0609070205080204" pitchFamily="49" charset="-128"/>
              <a:ea typeface="ＭＳ ゴシック" panose="020B0609070205080204" pitchFamily="49" charset="-128"/>
            </a:rPr>
            <a:t>　</a:t>
          </a:r>
          <a:r>
            <a:rPr kumimoji="1" lang="en-US" altLang="ja-JP" sz="1000" b="1">
              <a:solidFill>
                <a:srgbClr val="FF0000"/>
              </a:solidFill>
              <a:latin typeface="ＭＳ ゴシック" panose="020B0609070205080204" pitchFamily="49" charset="-128"/>
              <a:ea typeface="ＭＳ ゴシック" panose="020B0609070205080204" pitchFamily="49" charset="-128"/>
            </a:rPr>
            <a:t>Please print this document single‑sided and submit it to the Student Support Section, Academic Affairs Division.</a:t>
          </a:r>
        </a:p>
        <a:p>
          <a:r>
            <a:rPr kumimoji="1" lang="en-US" altLang="ja-JP" sz="1000" b="1">
              <a:solidFill>
                <a:srgbClr val="FF0000"/>
              </a:solidFill>
              <a:latin typeface="ＭＳ ゴシック" panose="020B0609070205080204" pitchFamily="49" charset="-128"/>
              <a:ea typeface="ＭＳ ゴシック" panose="020B0609070205080204" pitchFamily="49" charset="-128"/>
            </a:rPr>
            <a:t>      After printing, do not make any changes to the data.</a:t>
          </a:r>
        </a:p>
        <a:p>
          <a:r>
            <a:rPr kumimoji="1" lang="en-US" altLang="ja-JP" sz="1000" b="1">
              <a:solidFill>
                <a:srgbClr val="FF0000"/>
              </a:solidFill>
              <a:latin typeface="ＭＳ ゴシック" panose="020B0609070205080204" pitchFamily="49" charset="-128"/>
              <a:ea typeface="ＭＳ ゴシック" panose="020B0609070205080204" pitchFamily="49" charset="-128"/>
            </a:rPr>
            <a:t>※</a:t>
          </a:r>
          <a:r>
            <a:rPr kumimoji="1" lang="ja-JP" altLang="en-US" sz="1000" b="1" baseline="0">
              <a:solidFill>
                <a:srgbClr val="FF0000"/>
              </a:solidFill>
              <a:latin typeface="ＭＳ ゴシック" panose="020B0609070205080204" pitchFamily="49" charset="-128"/>
              <a:ea typeface="ＭＳ ゴシック" panose="020B0609070205080204" pitchFamily="49" charset="-128"/>
            </a:rPr>
            <a:t> </a:t>
          </a:r>
          <a:r>
            <a:rPr kumimoji="1" lang="ja-JP" altLang="en-US" sz="1000" b="1">
              <a:solidFill>
                <a:srgbClr val="FF0000"/>
              </a:solidFill>
              <a:latin typeface="ＭＳ ゴシック" panose="020B0609070205080204" pitchFamily="49" charset="-128"/>
              <a:ea typeface="ＭＳ ゴシック" panose="020B0609070205080204" pitchFamily="49" charset="-128"/>
            </a:rPr>
            <a:t>後日、本ファイルを指定する方法で提出いただくため、大事に保管してください。</a:t>
          </a:r>
          <a:endParaRPr kumimoji="1" lang="en-US" altLang="ja-JP" sz="1000" b="1">
            <a:solidFill>
              <a:srgbClr val="FF0000"/>
            </a:solidFill>
            <a:latin typeface="ＭＳ ゴシック" panose="020B0609070205080204" pitchFamily="49" charset="-128"/>
            <a:ea typeface="ＭＳ ゴシック" panose="020B0609070205080204" pitchFamily="49" charset="-128"/>
          </a:endParaRPr>
        </a:p>
        <a:p>
          <a:r>
            <a:rPr kumimoji="1" lang="en-US" altLang="ja-JP" sz="1000" b="1">
              <a:solidFill>
                <a:srgbClr val="FF0000"/>
              </a:solidFill>
              <a:latin typeface="ＭＳ ゴシック" panose="020B0609070205080204" pitchFamily="49" charset="-128"/>
              <a:ea typeface="ＭＳ ゴシック" panose="020B0609070205080204" pitchFamily="49" charset="-128"/>
            </a:rPr>
            <a:t>   </a:t>
          </a:r>
          <a:r>
            <a:rPr kumimoji="1" lang="ja-JP" altLang="en-US" sz="1000" b="1">
              <a:solidFill>
                <a:srgbClr val="FF0000"/>
              </a:solidFill>
              <a:latin typeface="ＭＳ ゴシック" panose="020B0609070205080204" pitchFamily="49" charset="-128"/>
              <a:ea typeface="ＭＳ ゴシック" panose="020B0609070205080204" pitchFamily="49" charset="-128"/>
            </a:rPr>
            <a:t>　</a:t>
          </a:r>
          <a:r>
            <a:rPr kumimoji="1" lang="en-US" altLang="ja-JP" sz="1000" b="1">
              <a:solidFill>
                <a:srgbClr val="FF0000"/>
              </a:solidFill>
              <a:latin typeface="ＭＳ ゴシック" panose="020B0609070205080204" pitchFamily="49" charset="-128"/>
              <a:ea typeface="ＭＳ ゴシック" panose="020B0609070205080204" pitchFamily="49" charset="-128"/>
            </a:rPr>
            <a:t> Please keep this file carefully, as you will be required to submit it later in the specified format.</a:t>
          </a:r>
        </a:p>
        <a:p>
          <a:endParaRPr kumimoji="1" lang="ja-JP" altLang="en-US" sz="1000" b="1">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22412</xdr:colOff>
      <xdr:row>0</xdr:row>
      <xdr:rowOff>16809</xdr:rowOff>
    </xdr:from>
    <xdr:to>
      <xdr:col>12</xdr:col>
      <xdr:colOff>8647</xdr:colOff>
      <xdr:row>0</xdr:row>
      <xdr:rowOff>1580027</xdr:rowOff>
    </xdr:to>
    <xdr:sp macro="" textlink="">
      <xdr:nvSpPr>
        <xdr:cNvPr id="2" name="テキスト ボックス 1">
          <a:extLst>
            <a:ext uri="{FF2B5EF4-FFF2-40B4-BE49-F238E27FC236}">
              <a16:creationId xmlns:a16="http://schemas.microsoft.com/office/drawing/2014/main" id="{605045BA-D5EF-4A80-992E-3C6FD8DD7EAA}"/>
            </a:ext>
          </a:extLst>
        </xdr:cNvPr>
        <xdr:cNvSpPr txBox="1"/>
      </xdr:nvSpPr>
      <xdr:spPr>
        <a:xfrm>
          <a:off x="22412" y="16809"/>
          <a:ext cx="7920000" cy="1563218"/>
        </a:xfrm>
        <a:prstGeom prst="rect">
          <a:avLst/>
        </a:prstGeom>
        <a:solidFill>
          <a:schemeClr val="accent2">
            <a:lumMod val="20000"/>
            <a:lumOff val="80000"/>
          </a:schemeClr>
        </a:solidFill>
        <a:ln w="12700" cmpd="sng">
          <a:solidFill>
            <a:schemeClr val="accent2">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0" rtlCol="0" anchor="t"/>
        <a:lstStyle/>
        <a:p>
          <a:r>
            <a:rPr kumimoji="1" lang="en-US" altLang="ja-JP" sz="1000" b="1">
              <a:solidFill>
                <a:srgbClr val="FF0000"/>
              </a:solidFill>
              <a:latin typeface="ＭＳ ゴシック" panose="020B0609070205080204" pitchFamily="49" charset="-128"/>
              <a:ea typeface="ＭＳ ゴシック" panose="020B0609070205080204" pitchFamily="49" charset="-128"/>
            </a:rPr>
            <a:t>※ Microsoft Excel</a:t>
          </a:r>
          <a:r>
            <a:rPr kumimoji="1" lang="ja-JP" altLang="en-US" sz="1000" b="1">
              <a:solidFill>
                <a:srgbClr val="FF0000"/>
              </a:solidFill>
              <a:latin typeface="ＭＳ ゴシック" panose="020B0609070205080204" pitchFamily="49" charset="-128"/>
              <a:ea typeface="ＭＳ ゴシック" panose="020B0609070205080204" pitchFamily="49" charset="-128"/>
            </a:rPr>
            <a:t>を使用して本ファイルに入力して作成してください。</a:t>
          </a:r>
          <a:endParaRPr kumimoji="1" lang="en-US" altLang="ja-JP" sz="1000" b="1">
            <a:solidFill>
              <a:srgbClr val="FF0000"/>
            </a:solidFill>
            <a:latin typeface="ＭＳ ゴシック" panose="020B0609070205080204" pitchFamily="49" charset="-128"/>
            <a:ea typeface="ＭＳ ゴシック" panose="020B0609070205080204" pitchFamily="49" charset="-128"/>
          </a:endParaRPr>
        </a:p>
        <a:p>
          <a:r>
            <a:rPr kumimoji="1" lang="ja-JP" altLang="en-US" sz="1000" b="1">
              <a:solidFill>
                <a:srgbClr val="FF0000"/>
              </a:solidFill>
              <a:latin typeface="ＭＳ ゴシック" panose="020B0609070205080204" pitchFamily="49" charset="-128"/>
              <a:ea typeface="ＭＳ ゴシック" panose="020B0609070205080204" pitchFamily="49" charset="-128"/>
            </a:rPr>
            <a:t>　（</a:t>
          </a:r>
          <a:r>
            <a:rPr kumimoji="1" lang="en-US" altLang="ja-JP" sz="1000" b="1">
              <a:solidFill>
                <a:srgbClr val="FF0000"/>
              </a:solidFill>
              <a:latin typeface="ＭＳ ゴシック" panose="020B0609070205080204" pitchFamily="49" charset="-128"/>
              <a:ea typeface="ＭＳ ゴシック" panose="020B0609070205080204" pitchFamily="49" charset="-128"/>
            </a:rPr>
            <a:t>Google</a:t>
          </a:r>
          <a:r>
            <a:rPr kumimoji="1" lang="ja-JP" altLang="en-US" sz="1000" b="1">
              <a:solidFill>
                <a:srgbClr val="FF0000"/>
              </a:solidFill>
              <a:latin typeface="ＭＳ ゴシック" panose="020B0609070205080204" pitchFamily="49" charset="-128"/>
              <a:ea typeface="ＭＳ ゴシック" panose="020B0609070205080204" pitchFamily="49" charset="-128"/>
            </a:rPr>
            <a:t>スプレッドシートや</a:t>
          </a:r>
          <a:r>
            <a:rPr kumimoji="1" lang="en-US" altLang="ja-JP" sz="1000" b="1">
              <a:solidFill>
                <a:srgbClr val="FF0000"/>
              </a:solidFill>
              <a:latin typeface="ＭＳ ゴシック" panose="020B0609070205080204" pitchFamily="49" charset="-128"/>
              <a:ea typeface="ＭＳ ゴシック" panose="020B0609070205080204" pitchFamily="49" charset="-128"/>
            </a:rPr>
            <a:t>LibreOffice Calc</a:t>
          </a:r>
          <a:r>
            <a:rPr kumimoji="1" lang="ja-JP" altLang="en-US" sz="1000" b="1">
              <a:solidFill>
                <a:srgbClr val="FF0000"/>
              </a:solidFill>
              <a:latin typeface="ＭＳ ゴシック" panose="020B0609070205080204" pitchFamily="49" charset="-128"/>
              <a:ea typeface="ＭＳ ゴシック" panose="020B0609070205080204" pitchFamily="49" charset="-128"/>
            </a:rPr>
            <a:t>などは絶対に使用しないでください。）</a:t>
          </a:r>
          <a:endParaRPr kumimoji="1" lang="en-US" altLang="ja-JP" sz="1000" b="1">
            <a:solidFill>
              <a:srgbClr val="FF0000"/>
            </a:solidFill>
            <a:latin typeface="ＭＳ ゴシック" panose="020B0609070205080204" pitchFamily="49" charset="-128"/>
            <a:ea typeface="ＭＳ ゴシック" panose="020B0609070205080204" pitchFamily="49" charset="-128"/>
          </a:endParaRPr>
        </a:p>
        <a:p>
          <a:r>
            <a:rPr kumimoji="1" lang="ja-JP" altLang="en-US" sz="1000" b="1">
              <a:solidFill>
                <a:srgbClr val="FF0000"/>
              </a:solidFill>
              <a:latin typeface="ＭＳ ゴシック" panose="020B0609070205080204" pitchFamily="49" charset="-128"/>
              <a:ea typeface="ＭＳ ゴシック" panose="020B0609070205080204" pitchFamily="49" charset="-128"/>
            </a:rPr>
            <a:t>　　　</a:t>
          </a:r>
          <a:r>
            <a:rPr kumimoji="1" lang="en-US" altLang="ja-JP" sz="1000" b="1">
              <a:solidFill>
                <a:srgbClr val="FF0000"/>
              </a:solidFill>
              <a:latin typeface="ＭＳ ゴシック" panose="020B0609070205080204" pitchFamily="49" charset="-128"/>
              <a:ea typeface="ＭＳ ゴシック" panose="020B0609070205080204" pitchFamily="49" charset="-128"/>
            </a:rPr>
            <a:t>Please use Microsoft Excel to enter data and create this file.</a:t>
          </a:r>
          <a:br>
            <a:rPr kumimoji="1" lang="en-US" altLang="ja-JP" sz="1000" b="1">
              <a:solidFill>
                <a:srgbClr val="FF0000"/>
              </a:solidFill>
              <a:latin typeface="ＭＳ ゴシック" panose="020B0609070205080204" pitchFamily="49" charset="-128"/>
              <a:ea typeface="ＭＳ ゴシック" panose="020B0609070205080204" pitchFamily="49" charset="-128"/>
            </a:rPr>
          </a:br>
          <a:r>
            <a:rPr kumimoji="1" lang="ja-JP" altLang="en-US" sz="1000" b="1">
              <a:solidFill>
                <a:srgbClr val="FF0000"/>
              </a:solidFill>
              <a:latin typeface="ＭＳ ゴシック" panose="020B0609070205080204" pitchFamily="49" charset="-128"/>
              <a:ea typeface="ＭＳ ゴシック" panose="020B0609070205080204" pitchFamily="49" charset="-128"/>
            </a:rPr>
            <a:t>　　　</a:t>
          </a:r>
          <a:r>
            <a:rPr kumimoji="1" lang="en-US" altLang="ja-JP" sz="1000" b="1">
              <a:solidFill>
                <a:srgbClr val="FF0000"/>
              </a:solidFill>
              <a:latin typeface="ＭＳ ゴシック" panose="020B0609070205080204" pitchFamily="49" charset="-128"/>
              <a:ea typeface="ＭＳ ゴシック" panose="020B0609070205080204" pitchFamily="49" charset="-128"/>
            </a:rPr>
            <a:t>Do not use Google Sheets, LibreOffice Calc, or any other alternatives under any circumstances.</a:t>
          </a:r>
        </a:p>
        <a:p>
          <a:r>
            <a:rPr kumimoji="1" lang="en-US" altLang="ja-JP" sz="1000" b="1">
              <a:solidFill>
                <a:srgbClr val="FF0000"/>
              </a:solidFill>
              <a:latin typeface="ＭＳ ゴシック" panose="020B0609070205080204" pitchFamily="49" charset="-128"/>
              <a:ea typeface="ＭＳ ゴシック" panose="020B0609070205080204" pitchFamily="49" charset="-128"/>
            </a:rPr>
            <a:t>※ </a:t>
          </a:r>
          <a:r>
            <a:rPr kumimoji="1" lang="ja-JP" altLang="en-US" sz="1000" b="1">
              <a:solidFill>
                <a:srgbClr val="FF0000"/>
              </a:solidFill>
              <a:latin typeface="ＭＳ ゴシック" panose="020B0609070205080204" pitchFamily="49" charset="-128"/>
              <a:ea typeface="ＭＳ ゴシック" panose="020B0609070205080204" pitchFamily="49" charset="-128"/>
            </a:rPr>
            <a:t>片面印刷して学務課学生支援係に提出してください。（印刷後は、データの変更は行わないでください。）</a:t>
          </a:r>
          <a:endParaRPr kumimoji="1" lang="en-US" altLang="ja-JP" sz="1000" b="1">
            <a:solidFill>
              <a:srgbClr val="FF0000"/>
            </a:solidFill>
            <a:latin typeface="ＭＳ ゴシック" panose="020B0609070205080204" pitchFamily="49" charset="-128"/>
            <a:ea typeface="ＭＳ ゴシック" panose="020B0609070205080204" pitchFamily="49" charset="-128"/>
          </a:endParaRPr>
        </a:p>
        <a:p>
          <a:r>
            <a:rPr kumimoji="1" lang="en-US" altLang="ja-JP" sz="1000" b="1">
              <a:solidFill>
                <a:srgbClr val="FF0000"/>
              </a:solidFill>
              <a:latin typeface="ＭＳ ゴシック" panose="020B0609070205080204" pitchFamily="49" charset="-128"/>
              <a:ea typeface="ＭＳ ゴシック" panose="020B0609070205080204" pitchFamily="49" charset="-128"/>
            </a:rPr>
            <a:t>    </a:t>
          </a:r>
          <a:r>
            <a:rPr kumimoji="1" lang="ja-JP" altLang="en-US" sz="1000" b="1">
              <a:solidFill>
                <a:srgbClr val="FF0000"/>
              </a:solidFill>
              <a:latin typeface="ＭＳ ゴシック" panose="020B0609070205080204" pitchFamily="49" charset="-128"/>
              <a:ea typeface="ＭＳ ゴシック" panose="020B0609070205080204" pitchFamily="49" charset="-128"/>
            </a:rPr>
            <a:t>　</a:t>
          </a:r>
          <a:r>
            <a:rPr kumimoji="1" lang="en-US" altLang="ja-JP" sz="1000" b="1">
              <a:solidFill>
                <a:srgbClr val="FF0000"/>
              </a:solidFill>
              <a:latin typeface="ＭＳ ゴシック" panose="020B0609070205080204" pitchFamily="49" charset="-128"/>
              <a:ea typeface="ＭＳ ゴシック" panose="020B0609070205080204" pitchFamily="49" charset="-128"/>
            </a:rPr>
            <a:t>Please print this document single‑sided and submit it to the Student Support Section, Academic Affairs Division.</a:t>
          </a:r>
        </a:p>
        <a:p>
          <a:r>
            <a:rPr kumimoji="1" lang="en-US" altLang="ja-JP" sz="1000" b="1">
              <a:solidFill>
                <a:srgbClr val="FF0000"/>
              </a:solidFill>
              <a:latin typeface="ＭＳ ゴシック" panose="020B0609070205080204" pitchFamily="49" charset="-128"/>
              <a:ea typeface="ＭＳ ゴシック" panose="020B0609070205080204" pitchFamily="49" charset="-128"/>
            </a:rPr>
            <a:t>      After printing, do not make any changes to the data.</a:t>
          </a:r>
        </a:p>
        <a:p>
          <a:r>
            <a:rPr kumimoji="1" lang="en-US" altLang="ja-JP" sz="1000" b="1">
              <a:solidFill>
                <a:srgbClr val="FF0000"/>
              </a:solidFill>
              <a:latin typeface="ＭＳ ゴシック" panose="020B0609070205080204" pitchFamily="49" charset="-128"/>
              <a:ea typeface="ＭＳ ゴシック" panose="020B0609070205080204" pitchFamily="49" charset="-128"/>
            </a:rPr>
            <a:t>※</a:t>
          </a:r>
          <a:r>
            <a:rPr kumimoji="1" lang="ja-JP" altLang="en-US" sz="1000" b="1" baseline="0">
              <a:solidFill>
                <a:srgbClr val="FF0000"/>
              </a:solidFill>
              <a:latin typeface="ＭＳ ゴシック" panose="020B0609070205080204" pitchFamily="49" charset="-128"/>
              <a:ea typeface="ＭＳ ゴシック" panose="020B0609070205080204" pitchFamily="49" charset="-128"/>
            </a:rPr>
            <a:t> </a:t>
          </a:r>
          <a:r>
            <a:rPr kumimoji="1" lang="ja-JP" altLang="en-US" sz="1000" b="1">
              <a:solidFill>
                <a:srgbClr val="FF0000"/>
              </a:solidFill>
              <a:latin typeface="ＭＳ ゴシック" panose="020B0609070205080204" pitchFamily="49" charset="-128"/>
              <a:ea typeface="ＭＳ ゴシック" panose="020B0609070205080204" pitchFamily="49" charset="-128"/>
            </a:rPr>
            <a:t>後日、本ファイルを指定する方法で提出いただくため、大事に保管してください。</a:t>
          </a:r>
          <a:endParaRPr kumimoji="1" lang="en-US" altLang="ja-JP" sz="1000" b="1">
            <a:solidFill>
              <a:srgbClr val="FF0000"/>
            </a:solidFill>
            <a:latin typeface="ＭＳ ゴシック" panose="020B0609070205080204" pitchFamily="49" charset="-128"/>
            <a:ea typeface="ＭＳ ゴシック" panose="020B0609070205080204" pitchFamily="49" charset="-128"/>
          </a:endParaRPr>
        </a:p>
        <a:p>
          <a:r>
            <a:rPr kumimoji="1" lang="en-US" altLang="ja-JP" sz="1000" b="1">
              <a:solidFill>
                <a:srgbClr val="FF0000"/>
              </a:solidFill>
              <a:latin typeface="ＭＳ ゴシック" panose="020B0609070205080204" pitchFamily="49" charset="-128"/>
              <a:ea typeface="ＭＳ ゴシック" panose="020B0609070205080204" pitchFamily="49" charset="-128"/>
            </a:rPr>
            <a:t>   </a:t>
          </a:r>
          <a:r>
            <a:rPr kumimoji="1" lang="ja-JP" altLang="en-US" sz="1000" b="1">
              <a:solidFill>
                <a:srgbClr val="FF0000"/>
              </a:solidFill>
              <a:latin typeface="ＭＳ ゴシック" panose="020B0609070205080204" pitchFamily="49" charset="-128"/>
              <a:ea typeface="ＭＳ ゴシック" panose="020B0609070205080204" pitchFamily="49" charset="-128"/>
            </a:rPr>
            <a:t>　</a:t>
          </a:r>
          <a:r>
            <a:rPr kumimoji="1" lang="en-US" altLang="ja-JP" sz="1000" b="1">
              <a:solidFill>
                <a:srgbClr val="FF0000"/>
              </a:solidFill>
              <a:latin typeface="ＭＳ ゴシック" panose="020B0609070205080204" pitchFamily="49" charset="-128"/>
              <a:ea typeface="ＭＳ ゴシック" panose="020B0609070205080204" pitchFamily="49" charset="-128"/>
            </a:rPr>
            <a:t> Please keep this file carefully, as you will be required to submit it later in the specified format.</a:t>
          </a:r>
        </a:p>
        <a:p>
          <a:endParaRPr kumimoji="1" lang="ja-JP" altLang="en-US" sz="1000" b="1">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245171</xdr:colOff>
      <xdr:row>28</xdr:row>
      <xdr:rowOff>156882</xdr:rowOff>
    </xdr:from>
    <xdr:to>
      <xdr:col>14</xdr:col>
      <xdr:colOff>633985</xdr:colOff>
      <xdr:row>46</xdr:row>
      <xdr:rowOff>140074</xdr:rowOff>
    </xdr:to>
    <xdr:pic>
      <xdr:nvPicPr>
        <xdr:cNvPr id="3" name="図 2">
          <a:extLst>
            <a:ext uri="{FF2B5EF4-FFF2-40B4-BE49-F238E27FC236}">
              <a16:creationId xmlns:a16="http://schemas.microsoft.com/office/drawing/2014/main" id="{A2AAF0CB-E906-2789-BCCE-EBE8D830D5AE}"/>
            </a:ext>
          </a:extLst>
        </xdr:cNvPr>
        <xdr:cNvPicPr>
          <a:picLocks noChangeAspect="1"/>
        </xdr:cNvPicPr>
      </xdr:nvPicPr>
      <xdr:blipFill>
        <a:blip xmlns:r="http://schemas.openxmlformats.org/officeDocument/2006/relationships" r:embed="rId1"/>
        <a:stretch>
          <a:fillRect/>
        </a:stretch>
      </xdr:blipFill>
      <xdr:spPr>
        <a:xfrm>
          <a:off x="8162127" y="8029015"/>
          <a:ext cx="4400520" cy="3966883"/>
        </a:xfrm>
        <a:prstGeom prst="rect">
          <a:avLst/>
        </a:prstGeom>
      </xdr:spPr>
    </xdr:pic>
    <xdr:clientData/>
  </xdr:twoCellAnchor>
  <xdr:twoCellAnchor>
    <xdr:from>
      <xdr:col>0</xdr:col>
      <xdr:colOff>5603</xdr:colOff>
      <xdr:row>0</xdr:row>
      <xdr:rowOff>28015</xdr:rowOff>
    </xdr:from>
    <xdr:to>
      <xdr:col>9</xdr:col>
      <xdr:colOff>8647</xdr:colOff>
      <xdr:row>0</xdr:row>
      <xdr:rowOff>1591233</xdr:rowOff>
    </xdr:to>
    <xdr:sp macro="" textlink="">
      <xdr:nvSpPr>
        <xdr:cNvPr id="2" name="テキスト ボックス 1">
          <a:extLst>
            <a:ext uri="{FF2B5EF4-FFF2-40B4-BE49-F238E27FC236}">
              <a16:creationId xmlns:a16="http://schemas.microsoft.com/office/drawing/2014/main" id="{0D7AA499-6BB6-4BF4-ADB7-36E599D133E3}"/>
            </a:ext>
          </a:extLst>
        </xdr:cNvPr>
        <xdr:cNvSpPr txBox="1"/>
      </xdr:nvSpPr>
      <xdr:spPr>
        <a:xfrm>
          <a:off x="5603" y="28015"/>
          <a:ext cx="7920000" cy="1563218"/>
        </a:xfrm>
        <a:prstGeom prst="rect">
          <a:avLst/>
        </a:prstGeom>
        <a:solidFill>
          <a:schemeClr val="accent2">
            <a:lumMod val="20000"/>
            <a:lumOff val="80000"/>
          </a:schemeClr>
        </a:solidFill>
        <a:ln w="12700" cmpd="sng">
          <a:solidFill>
            <a:schemeClr val="accent2">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0" rtlCol="0" anchor="t"/>
        <a:lstStyle/>
        <a:p>
          <a:r>
            <a:rPr kumimoji="1" lang="en-US" altLang="ja-JP" sz="1000" b="1">
              <a:solidFill>
                <a:srgbClr val="FF0000"/>
              </a:solidFill>
              <a:latin typeface="ＭＳ ゴシック" panose="020B0609070205080204" pitchFamily="49" charset="-128"/>
              <a:ea typeface="ＭＳ ゴシック" panose="020B0609070205080204" pitchFamily="49" charset="-128"/>
            </a:rPr>
            <a:t>※ Microsoft Excel</a:t>
          </a:r>
          <a:r>
            <a:rPr kumimoji="1" lang="ja-JP" altLang="en-US" sz="1000" b="1">
              <a:solidFill>
                <a:srgbClr val="FF0000"/>
              </a:solidFill>
              <a:latin typeface="ＭＳ ゴシック" panose="020B0609070205080204" pitchFamily="49" charset="-128"/>
              <a:ea typeface="ＭＳ ゴシック" panose="020B0609070205080204" pitchFamily="49" charset="-128"/>
            </a:rPr>
            <a:t>を使用して本ファイルに入力して作成してください。</a:t>
          </a:r>
          <a:endParaRPr kumimoji="1" lang="en-US" altLang="ja-JP" sz="1000" b="1">
            <a:solidFill>
              <a:srgbClr val="FF0000"/>
            </a:solidFill>
            <a:latin typeface="ＭＳ ゴシック" panose="020B0609070205080204" pitchFamily="49" charset="-128"/>
            <a:ea typeface="ＭＳ ゴシック" panose="020B0609070205080204" pitchFamily="49" charset="-128"/>
          </a:endParaRPr>
        </a:p>
        <a:p>
          <a:r>
            <a:rPr kumimoji="1" lang="ja-JP" altLang="en-US" sz="1000" b="1">
              <a:solidFill>
                <a:srgbClr val="FF0000"/>
              </a:solidFill>
              <a:latin typeface="ＭＳ ゴシック" panose="020B0609070205080204" pitchFamily="49" charset="-128"/>
              <a:ea typeface="ＭＳ ゴシック" panose="020B0609070205080204" pitchFamily="49" charset="-128"/>
            </a:rPr>
            <a:t>　（</a:t>
          </a:r>
          <a:r>
            <a:rPr kumimoji="1" lang="en-US" altLang="ja-JP" sz="1000" b="1">
              <a:solidFill>
                <a:srgbClr val="FF0000"/>
              </a:solidFill>
              <a:latin typeface="ＭＳ ゴシック" panose="020B0609070205080204" pitchFamily="49" charset="-128"/>
              <a:ea typeface="ＭＳ ゴシック" panose="020B0609070205080204" pitchFamily="49" charset="-128"/>
            </a:rPr>
            <a:t>Google</a:t>
          </a:r>
          <a:r>
            <a:rPr kumimoji="1" lang="ja-JP" altLang="en-US" sz="1000" b="1">
              <a:solidFill>
                <a:srgbClr val="FF0000"/>
              </a:solidFill>
              <a:latin typeface="ＭＳ ゴシック" panose="020B0609070205080204" pitchFamily="49" charset="-128"/>
              <a:ea typeface="ＭＳ ゴシック" panose="020B0609070205080204" pitchFamily="49" charset="-128"/>
            </a:rPr>
            <a:t>スプレッドシートや</a:t>
          </a:r>
          <a:r>
            <a:rPr kumimoji="1" lang="en-US" altLang="ja-JP" sz="1000" b="1">
              <a:solidFill>
                <a:srgbClr val="FF0000"/>
              </a:solidFill>
              <a:latin typeface="ＭＳ ゴシック" panose="020B0609070205080204" pitchFamily="49" charset="-128"/>
              <a:ea typeface="ＭＳ ゴシック" panose="020B0609070205080204" pitchFamily="49" charset="-128"/>
            </a:rPr>
            <a:t>LibreOffice Calc</a:t>
          </a:r>
          <a:r>
            <a:rPr kumimoji="1" lang="ja-JP" altLang="en-US" sz="1000" b="1">
              <a:solidFill>
                <a:srgbClr val="FF0000"/>
              </a:solidFill>
              <a:latin typeface="ＭＳ ゴシック" panose="020B0609070205080204" pitchFamily="49" charset="-128"/>
              <a:ea typeface="ＭＳ ゴシック" panose="020B0609070205080204" pitchFamily="49" charset="-128"/>
            </a:rPr>
            <a:t>などは絶対に使用しないでください。）</a:t>
          </a:r>
          <a:endParaRPr kumimoji="1" lang="en-US" altLang="ja-JP" sz="1000" b="1">
            <a:solidFill>
              <a:srgbClr val="FF0000"/>
            </a:solidFill>
            <a:latin typeface="ＭＳ ゴシック" panose="020B0609070205080204" pitchFamily="49" charset="-128"/>
            <a:ea typeface="ＭＳ ゴシック" panose="020B0609070205080204" pitchFamily="49" charset="-128"/>
          </a:endParaRPr>
        </a:p>
        <a:p>
          <a:r>
            <a:rPr kumimoji="1" lang="ja-JP" altLang="en-US" sz="1000" b="1">
              <a:solidFill>
                <a:srgbClr val="FF0000"/>
              </a:solidFill>
              <a:latin typeface="ＭＳ ゴシック" panose="020B0609070205080204" pitchFamily="49" charset="-128"/>
              <a:ea typeface="ＭＳ ゴシック" panose="020B0609070205080204" pitchFamily="49" charset="-128"/>
            </a:rPr>
            <a:t>　　　</a:t>
          </a:r>
          <a:r>
            <a:rPr kumimoji="1" lang="en-US" altLang="ja-JP" sz="1000" b="1">
              <a:solidFill>
                <a:srgbClr val="FF0000"/>
              </a:solidFill>
              <a:latin typeface="ＭＳ ゴシック" panose="020B0609070205080204" pitchFamily="49" charset="-128"/>
              <a:ea typeface="ＭＳ ゴシック" panose="020B0609070205080204" pitchFamily="49" charset="-128"/>
            </a:rPr>
            <a:t>Please use Microsoft Excel to enter data and create this file.</a:t>
          </a:r>
          <a:br>
            <a:rPr kumimoji="1" lang="en-US" altLang="ja-JP" sz="1000" b="1">
              <a:solidFill>
                <a:srgbClr val="FF0000"/>
              </a:solidFill>
              <a:latin typeface="ＭＳ ゴシック" panose="020B0609070205080204" pitchFamily="49" charset="-128"/>
              <a:ea typeface="ＭＳ ゴシック" panose="020B0609070205080204" pitchFamily="49" charset="-128"/>
            </a:rPr>
          </a:br>
          <a:r>
            <a:rPr kumimoji="1" lang="ja-JP" altLang="en-US" sz="1000" b="1">
              <a:solidFill>
                <a:srgbClr val="FF0000"/>
              </a:solidFill>
              <a:latin typeface="ＭＳ ゴシック" panose="020B0609070205080204" pitchFamily="49" charset="-128"/>
              <a:ea typeface="ＭＳ ゴシック" panose="020B0609070205080204" pitchFamily="49" charset="-128"/>
            </a:rPr>
            <a:t>　　　</a:t>
          </a:r>
          <a:r>
            <a:rPr kumimoji="1" lang="en-US" altLang="ja-JP" sz="1000" b="1">
              <a:solidFill>
                <a:srgbClr val="FF0000"/>
              </a:solidFill>
              <a:latin typeface="ＭＳ ゴシック" panose="020B0609070205080204" pitchFamily="49" charset="-128"/>
              <a:ea typeface="ＭＳ ゴシック" panose="020B0609070205080204" pitchFamily="49" charset="-128"/>
            </a:rPr>
            <a:t>Do not use Google Sheets, LibreOffice Calc, or any other alternatives under any circumstances.</a:t>
          </a:r>
        </a:p>
        <a:p>
          <a:r>
            <a:rPr kumimoji="1" lang="en-US" altLang="ja-JP" sz="1000" b="1">
              <a:solidFill>
                <a:srgbClr val="FF0000"/>
              </a:solidFill>
              <a:latin typeface="ＭＳ ゴシック" panose="020B0609070205080204" pitchFamily="49" charset="-128"/>
              <a:ea typeface="ＭＳ ゴシック" panose="020B0609070205080204" pitchFamily="49" charset="-128"/>
            </a:rPr>
            <a:t>※ </a:t>
          </a:r>
          <a:r>
            <a:rPr kumimoji="1" lang="ja-JP" altLang="en-US" sz="1000" b="1">
              <a:solidFill>
                <a:srgbClr val="FF0000"/>
              </a:solidFill>
              <a:latin typeface="ＭＳ ゴシック" panose="020B0609070205080204" pitchFamily="49" charset="-128"/>
              <a:ea typeface="ＭＳ ゴシック" panose="020B0609070205080204" pitchFamily="49" charset="-128"/>
            </a:rPr>
            <a:t>片面印刷して学務課学生支援係に提出してください。（印刷後は、データの変更は行わないでください。）</a:t>
          </a:r>
          <a:endParaRPr kumimoji="1" lang="en-US" altLang="ja-JP" sz="1000" b="1">
            <a:solidFill>
              <a:srgbClr val="FF0000"/>
            </a:solidFill>
            <a:latin typeface="ＭＳ ゴシック" panose="020B0609070205080204" pitchFamily="49" charset="-128"/>
            <a:ea typeface="ＭＳ ゴシック" panose="020B0609070205080204" pitchFamily="49" charset="-128"/>
          </a:endParaRPr>
        </a:p>
        <a:p>
          <a:r>
            <a:rPr kumimoji="1" lang="en-US" altLang="ja-JP" sz="1000" b="1">
              <a:solidFill>
                <a:srgbClr val="FF0000"/>
              </a:solidFill>
              <a:latin typeface="ＭＳ ゴシック" panose="020B0609070205080204" pitchFamily="49" charset="-128"/>
              <a:ea typeface="ＭＳ ゴシック" panose="020B0609070205080204" pitchFamily="49" charset="-128"/>
            </a:rPr>
            <a:t>    </a:t>
          </a:r>
          <a:r>
            <a:rPr kumimoji="1" lang="ja-JP" altLang="en-US" sz="1000" b="1">
              <a:solidFill>
                <a:srgbClr val="FF0000"/>
              </a:solidFill>
              <a:latin typeface="ＭＳ ゴシック" panose="020B0609070205080204" pitchFamily="49" charset="-128"/>
              <a:ea typeface="ＭＳ ゴシック" panose="020B0609070205080204" pitchFamily="49" charset="-128"/>
            </a:rPr>
            <a:t>　</a:t>
          </a:r>
          <a:r>
            <a:rPr kumimoji="1" lang="en-US" altLang="ja-JP" sz="1000" b="1">
              <a:solidFill>
                <a:srgbClr val="FF0000"/>
              </a:solidFill>
              <a:latin typeface="ＭＳ ゴシック" panose="020B0609070205080204" pitchFamily="49" charset="-128"/>
              <a:ea typeface="ＭＳ ゴシック" panose="020B0609070205080204" pitchFamily="49" charset="-128"/>
            </a:rPr>
            <a:t>Please print this document single‑sided and submit it to the Student Support Section, Academic Affairs Division.</a:t>
          </a:r>
        </a:p>
        <a:p>
          <a:r>
            <a:rPr kumimoji="1" lang="en-US" altLang="ja-JP" sz="1000" b="1">
              <a:solidFill>
                <a:srgbClr val="FF0000"/>
              </a:solidFill>
              <a:latin typeface="ＭＳ ゴシック" panose="020B0609070205080204" pitchFamily="49" charset="-128"/>
              <a:ea typeface="ＭＳ ゴシック" panose="020B0609070205080204" pitchFamily="49" charset="-128"/>
            </a:rPr>
            <a:t>      After printing, do not make any changes to the data.</a:t>
          </a:r>
        </a:p>
        <a:p>
          <a:r>
            <a:rPr kumimoji="1" lang="en-US" altLang="ja-JP" sz="1000" b="1">
              <a:solidFill>
                <a:srgbClr val="FF0000"/>
              </a:solidFill>
              <a:latin typeface="ＭＳ ゴシック" panose="020B0609070205080204" pitchFamily="49" charset="-128"/>
              <a:ea typeface="ＭＳ ゴシック" panose="020B0609070205080204" pitchFamily="49" charset="-128"/>
            </a:rPr>
            <a:t>※</a:t>
          </a:r>
          <a:r>
            <a:rPr kumimoji="1" lang="ja-JP" altLang="en-US" sz="1000" b="1" baseline="0">
              <a:solidFill>
                <a:srgbClr val="FF0000"/>
              </a:solidFill>
              <a:latin typeface="ＭＳ ゴシック" panose="020B0609070205080204" pitchFamily="49" charset="-128"/>
              <a:ea typeface="ＭＳ ゴシック" panose="020B0609070205080204" pitchFamily="49" charset="-128"/>
            </a:rPr>
            <a:t> </a:t>
          </a:r>
          <a:r>
            <a:rPr kumimoji="1" lang="ja-JP" altLang="en-US" sz="1000" b="1">
              <a:solidFill>
                <a:srgbClr val="FF0000"/>
              </a:solidFill>
              <a:latin typeface="ＭＳ ゴシック" panose="020B0609070205080204" pitchFamily="49" charset="-128"/>
              <a:ea typeface="ＭＳ ゴシック" panose="020B0609070205080204" pitchFamily="49" charset="-128"/>
            </a:rPr>
            <a:t>後日、本ファイルを指定する方法で提出いただくため、大事に保管してください。</a:t>
          </a:r>
          <a:endParaRPr kumimoji="1" lang="en-US" altLang="ja-JP" sz="1000" b="1">
            <a:solidFill>
              <a:srgbClr val="FF0000"/>
            </a:solidFill>
            <a:latin typeface="ＭＳ ゴシック" panose="020B0609070205080204" pitchFamily="49" charset="-128"/>
            <a:ea typeface="ＭＳ ゴシック" panose="020B0609070205080204" pitchFamily="49" charset="-128"/>
          </a:endParaRPr>
        </a:p>
        <a:p>
          <a:r>
            <a:rPr kumimoji="1" lang="en-US" altLang="ja-JP" sz="1000" b="1">
              <a:solidFill>
                <a:srgbClr val="FF0000"/>
              </a:solidFill>
              <a:latin typeface="ＭＳ ゴシック" panose="020B0609070205080204" pitchFamily="49" charset="-128"/>
              <a:ea typeface="ＭＳ ゴシック" panose="020B0609070205080204" pitchFamily="49" charset="-128"/>
            </a:rPr>
            <a:t>   </a:t>
          </a:r>
          <a:r>
            <a:rPr kumimoji="1" lang="ja-JP" altLang="en-US" sz="1000" b="1">
              <a:solidFill>
                <a:srgbClr val="FF0000"/>
              </a:solidFill>
              <a:latin typeface="ＭＳ ゴシック" panose="020B0609070205080204" pitchFamily="49" charset="-128"/>
              <a:ea typeface="ＭＳ ゴシック" panose="020B0609070205080204" pitchFamily="49" charset="-128"/>
            </a:rPr>
            <a:t>　</a:t>
          </a:r>
          <a:r>
            <a:rPr kumimoji="1" lang="en-US" altLang="ja-JP" sz="1000" b="1">
              <a:solidFill>
                <a:srgbClr val="FF0000"/>
              </a:solidFill>
              <a:latin typeface="ＭＳ ゴシック" panose="020B0609070205080204" pitchFamily="49" charset="-128"/>
              <a:ea typeface="ＭＳ ゴシック" panose="020B0609070205080204" pitchFamily="49" charset="-128"/>
            </a:rPr>
            <a:t> Please keep this file carefully, as you will be required to submit it later in the specified format.</a:t>
          </a:r>
        </a:p>
        <a:p>
          <a:endParaRPr kumimoji="1" lang="ja-JP" altLang="en-US" sz="1000" b="1">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11</xdr:col>
      <xdr:colOff>733984</xdr:colOff>
      <xdr:row>37</xdr:row>
      <xdr:rowOff>39219</xdr:rowOff>
    </xdr:from>
    <xdr:to>
      <xdr:col>12</xdr:col>
      <xdr:colOff>330574</xdr:colOff>
      <xdr:row>37</xdr:row>
      <xdr:rowOff>240925</xdr:rowOff>
    </xdr:to>
    <xdr:sp macro="" textlink="">
      <xdr:nvSpPr>
        <xdr:cNvPr id="4" name="四角形: 角を丸くする 3">
          <a:extLst>
            <a:ext uri="{FF2B5EF4-FFF2-40B4-BE49-F238E27FC236}">
              <a16:creationId xmlns:a16="http://schemas.microsoft.com/office/drawing/2014/main" id="{B132DA17-3D11-851D-3B1A-0DDA7FAC6107}"/>
            </a:ext>
          </a:extLst>
        </xdr:cNvPr>
        <xdr:cNvSpPr/>
      </xdr:nvSpPr>
      <xdr:spPr>
        <a:xfrm>
          <a:off x="10298205" y="9659470"/>
          <a:ext cx="420222" cy="201706"/>
        </a:xfrm>
        <a:prstGeom prst="round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470647</xdr:colOff>
      <xdr:row>36</xdr:row>
      <xdr:rowOff>246529</xdr:rowOff>
    </xdr:from>
    <xdr:to>
      <xdr:col>14</xdr:col>
      <xdr:colOff>477838</xdr:colOff>
      <xdr:row>38</xdr:row>
      <xdr:rowOff>30265</xdr:rowOff>
    </xdr:to>
    <xdr:sp macro="" textlink="">
      <xdr:nvSpPr>
        <xdr:cNvPr id="5" name="テキスト ボックス 4">
          <a:extLst>
            <a:ext uri="{FF2B5EF4-FFF2-40B4-BE49-F238E27FC236}">
              <a16:creationId xmlns:a16="http://schemas.microsoft.com/office/drawing/2014/main" id="{DE060B9E-70E0-6F32-EB6F-77AE221D8331}"/>
            </a:ext>
          </a:extLst>
        </xdr:cNvPr>
        <xdr:cNvSpPr txBox="1"/>
      </xdr:nvSpPr>
      <xdr:spPr>
        <a:xfrm>
          <a:off x="10858500" y="9614647"/>
          <a:ext cx="1548000" cy="288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latin typeface="ＭＳ Ｐゴシック" panose="020B0600070205080204" pitchFamily="50" charset="-128"/>
              <a:ea typeface="ＭＳ Ｐゴシック" panose="020B0600070205080204" pitchFamily="50" charset="-128"/>
            </a:rPr>
            <a:t>③為替レート欄に記載</a:t>
          </a:r>
        </a:p>
      </xdr:txBody>
    </xdr:sp>
    <xdr:clientData/>
  </xdr:twoCellAnchor>
  <xdr:twoCellAnchor>
    <xdr:from>
      <xdr:col>13</xdr:col>
      <xdr:colOff>211553</xdr:colOff>
      <xdr:row>38</xdr:row>
      <xdr:rowOff>145676</xdr:rowOff>
    </xdr:from>
    <xdr:to>
      <xdr:col>15</xdr:col>
      <xdr:colOff>84044</xdr:colOff>
      <xdr:row>40</xdr:row>
      <xdr:rowOff>19058</xdr:rowOff>
    </xdr:to>
    <xdr:sp macro="" textlink="">
      <xdr:nvSpPr>
        <xdr:cNvPr id="6" name="テキスト ボックス 5">
          <a:extLst>
            <a:ext uri="{FF2B5EF4-FFF2-40B4-BE49-F238E27FC236}">
              <a16:creationId xmlns:a16="http://schemas.microsoft.com/office/drawing/2014/main" id="{9C65374B-9552-4F14-A314-960A9E2D355D}"/>
            </a:ext>
          </a:extLst>
        </xdr:cNvPr>
        <xdr:cNvSpPr txBox="1"/>
      </xdr:nvSpPr>
      <xdr:spPr>
        <a:xfrm>
          <a:off x="11260553" y="10018058"/>
          <a:ext cx="1575785" cy="288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latin typeface="ＭＳ Ｐゴシック" panose="020B0600070205080204" pitchFamily="50" charset="-128"/>
              <a:ea typeface="ＭＳ Ｐゴシック" panose="020B0600070205080204" pitchFamily="50" charset="-128"/>
            </a:rPr>
            <a:t>①送金元レートを選択</a:t>
          </a:r>
        </a:p>
      </xdr:txBody>
    </xdr:sp>
    <xdr:clientData/>
  </xdr:twoCellAnchor>
  <xdr:twoCellAnchor>
    <xdr:from>
      <xdr:col>13</xdr:col>
      <xdr:colOff>273187</xdr:colOff>
      <xdr:row>43</xdr:row>
      <xdr:rowOff>117661</xdr:rowOff>
    </xdr:from>
    <xdr:to>
      <xdr:col>14</xdr:col>
      <xdr:colOff>545525</xdr:colOff>
      <xdr:row>44</xdr:row>
      <xdr:rowOff>153529</xdr:rowOff>
    </xdr:to>
    <xdr:sp macro="" textlink="">
      <xdr:nvSpPr>
        <xdr:cNvPr id="7" name="テキスト ボックス 6">
          <a:extLst>
            <a:ext uri="{FF2B5EF4-FFF2-40B4-BE49-F238E27FC236}">
              <a16:creationId xmlns:a16="http://schemas.microsoft.com/office/drawing/2014/main" id="{1140A8C6-14D8-44D1-8FB2-61615CFEF5BD}"/>
            </a:ext>
          </a:extLst>
        </xdr:cNvPr>
        <xdr:cNvSpPr txBox="1"/>
      </xdr:nvSpPr>
      <xdr:spPr>
        <a:xfrm>
          <a:off x="11322187" y="11026588"/>
          <a:ext cx="1152000" cy="288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latin typeface="ＭＳ Ｐゴシック" panose="020B0600070205080204" pitchFamily="50" charset="-128"/>
              <a:ea typeface="ＭＳ Ｐゴシック" panose="020B0600070205080204" pitchFamily="50" charset="-128"/>
            </a:rPr>
            <a:t>②送金日を選択</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16809</xdr:colOff>
      <xdr:row>0</xdr:row>
      <xdr:rowOff>16809</xdr:rowOff>
    </xdr:from>
    <xdr:to>
      <xdr:col>5</xdr:col>
      <xdr:colOff>14691</xdr:colOff>
      <xdr:row>0</xdr:row>
      <xdr:rowOff>1580027</xdr:rowOff>
    </xdr:to>
    <xdr:sp macro="" textlink="">
      <xdr:nvSpPr>
        <xdr:cNvPr id="2" name="テキスト ボックス 1">
          <a:extLst>
            <a:ext uri="{FF2B5EF4-FFF2-40B4-BE49-F238E27FC236}">
              <a16:creationId xmlns:a16="http://schemas.microsoft.com/office/drawing/2014/main" id="{C44070D1-F2CD-4B52-8E4F-1B1846DE6250}"/>
            </a:ext>
          </a:extLst>
        </xdr:cNvPr>
        <xdr:cNvSpPr txBox="1"/>
      </xdr:nvSpPr>
      <xdr:spPr>
        <a:xfrm>
          <a:off x="16809" y="16809"/>
          <a:ext cx="8604000" cy="1563218"/>
        </a:xfrm>
        <a:prstGeom prst="rect">
          <a:avLst/>
        </a:prstGeom>
        <a:solidFill>
          <a:schemeClr val="accent2">
            <a:lumMod val="20000"/>
            <a:lumOff val="80000"/>
          </a:schemeClr>
        </a:solidFill>
        <a:ln w="12700" cmpd="sng">
          <a:solidFill>
            <a:schemeClr val="accent2">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0" rtlCol="0" anchor="t"/>
        <a:lstStyle/>
        <a:p>
          <a:r>
            <a:rPr kumimoji="1" lang="en-US" altLang="ja-JP" sz="1000" b="1">
              <a:solidFill>
                <a:srgbClr val="FF0000"/>
              </a:solidFill>
              <a:latin typeface="ＭＳ ゴシック" panose="020B0609070205080204" pitchFamily="49" charset="-128"/>
              <a:ea typeface="ＭＳ ゴシック" panose="020B0609070205080204" pitchFamily="49" charset="-128"/>
            </a:rPr>
            <a:t>※ Microsoft Excel</a:t>
          </a:r>
          <a:r>
            <a:rPr kumimoji="1" lang="ja-JP" altLang="en-US" sz="1000" b="1">
              <a:solidFill>
                <a:srgbClr val="FF0000"/>
              </a:solidFill>
              <a:latin typeface="ＭＳ ゴシック" panose="020B0609070205080204" pitchFamily="49" charset="-128"/>
              <a:ea typeface="ＭＳ ゴシック" panose="020B0609070205080204" pitchFamily="49" charset="-128"/>
            </a:rPr>
            <a:t>を使用して本ファイルに入力して作成してください。</a:t>
          </a:r>
          <a:endParaRPr kumimoji="1" lang="en-US" altLang="ja-JP" sz="1000" b="1">
            <a:solidFill>
              <a:srgbClr val="FF0000"/>
            </a:solidFill>
            <a:latin typeface="ＭＳ ゴシック" panose="020B0609070205080204" pitchFamily="49" charset="-128"/>
            <a:ea typeface="ＭＳ ゴシック" panose="020B0609070205080204" pitchFamily="49" charset="-128"/>
          </a:endParaRPr>
        </a:p>
        <a:p>
          <a:r>
            <a:rPr kumimoji="1" lang="ja-JP" altLang="en-US" sz="1000" b="1">
              <a:solidFill>
                <a:srgbClr val="FF0000"/>
              </a:solidFill>
              <a:latin typeface="ＭＳ ゴシック" panose="020B0609070205080204" pitchFamily="49" charset="-128"/>
              <a:ea typeface="ＭＳ ゴシック" panose="020B0609070205080204" pitchFamily="49" charset="-128"/>
            </a:rPr>
            <a:t>　（</a:t>
          </a:r>
          <a:r>
            <a:rPr kumimoji="1" lang="en-US" altLang="ja-JP" sz="1000" b="1">
              <a:solidFill>
                <a:srgbClr val="FF0000"/>
              </a:solidFill>
              <a:latin typeface="ＭＳ ゴシック" panose="020B0609070205080204" pitchFamily="49" charset="-128"/>
              <a:ea typeface="ＭＳ ゴシック" panose="020B0609070205080204" pitchFamily="49" charset="-128"/>
            </a:rPr>
            <a:t>Google</a:t>
          </a:r>
          <a:r>
            <a:rPr kumimoji="1" lang="ja-JP" altLang="en-US" sz="1000" b="1">
              <a:solidFill>
                <a:srgbClr val="FF0000"/>
              </a:solidFill>
              <a:latin typeface="ＭＳ ゴシック" panose="020B0609070205080204" pitchFamily="49" charset="-128"/>
              <a:ea typeface="ＭＳ ゴシック" panose="020B0609070205080204" pitchFamily="49" charset="-128"/>
            </a:rPr>
            <a:t>スプレッドシートや</a:t>
          </a:r>
          <a:r>
            <a:rPr kumimoji="1" lang="en-US" altLang="ja-JP" sz="1000" b="1">
              <a:solidFill>
                <a:srgbClr val="FF0000"/>
              </a:solidFill>
              <a:latin typeface="ＭＳ ゴシック" panose="020B0609070205080204" pitchFamily="49" charset="-128"/>
              <a:ea typeface="ＭＳ ゴシック" panose="020B0609070205080204" pitchFamily="49" charset="-128"/>
            </a:rPr>
            <a:t>LibreOffice Calc</a:t>
          </a:r>
          <a:r>
            <a:rPr kumimoji="1" lang="ja-JP" altLang="en-US" sz="1000" b="1">
              <a:solidFill>
                <a:srgbClr val="FF0000"/>
              </a:solidFill>
              <a:latin typeface="ＭＳ ゴシック" panose="020B0609070205080204" pitchFamily="49" charset="-128"/>
              <a:ea typeface="ＭＳ ゴシック" panose="020B0609070205080204" pitchFamily="49" charset="-128"/>
            </a:rPr>
            <a:t>などは絶対に使用しないでください。）</a:t>
          </a:r>
          <a:endParaRPr kumimoji="1" lang="en-US" altLang="ja-JP" sz="1000" b="1">
            <a:solidFill>
              <a:srgbClr val="FF0000"/>
            </a:solidFill>
            <a:latin typeface="ＭＳ ゴシック" panose="020B0609070205080204" pitchFamily="49" charset="-128"/>
            <a:ea typeface="ＭＳ ゴシック" panose="020B0609070205080204" pitchFamily="49" charset="-128"/>
          </a:endParaRPr>
        </a:p>
        <a:p>
          <a:r>
            <a:rPr kumimoji="1" lang="ja-JP" altLang="en-US" sz="1000" b="1">
              <a:solidFill>
                <a:srgbClr val="FF0000"/>
              </a:solidFill>
              <a:latin typeface="ＭＳ ゴシック" panose="020B0609070205080204" pitchFamily="49" charset="-128"/>
              <a:ea typeface="ＭＳ ゴシック" panose="020B0609070205080204" pitchFamily="49" charset="-128"/>
            </a:rPr>
            <a:t>　　　</a:t>
          </a:r>
          <a:r>
            <a:rPr kumimoji="1" lang="en-US" altLang="ja-JP" sz="1000" b="1">
              <a:solidFill>
                <a:srgbClr val="FF0000"/>
              </a:solidFill>
              <a:latin typeface="ＭＳ ゴシック" panose="020B0609070205080204" pitchFamily="49" charset="-128"/>
              <a:ea typeface="ＭＳ ゴシック" panose="020B0609070205080204" pitchFamily="49" charset="-128"/>
            </a:rPr>
            <a:t>Please use Microsoft Excel to enter data and create this file.</a:t>
          </a:r>
          <a:br>
            <a:rPr kumimoji="1" lang="en-US" altLang="ja-JP" sz="1000" b="1">
              <a:solidFill>
                <a:srgbClr val="FF0000"/>
              </a:solidFill>
              <a:latin typeface="ＭＳ ゴシック" panose="020B0609070205080204" pitchFamily="49" charset="-128"/>
              <a:ea typeface="ＭＳ ゴシック" panose="020B0609070205080204" pitchFamily="49" charset="-128"/>
            </a:rPr>
          </a:br>
          <a:r>
            <a:rPr kumimoji="1" lang="ja-JP" altLang="en-US" sz="1000" b="1">
              <a:solidFill>
                <a:srgbClr val="FF0000"/>
              </a:solidFill>
              <a:latin typeface="ＭＳ ゴシック" panose="020B0609070205080204" pitchFamily="49" charset="-128"/>
              <a:ea typeface="ＭＳ ゴシック" panose="020B0609070205080204" pitchFamily="49" charset="-128"/>
            </a:rPr>
            <a:t>　　　</a:t>
          </a:r>
          <a:r>
            <a:rPr kumimoji="1" lang="en-US" altLang="ja-JP" sz="1000" b="1">
              <a:solidFill>
                <a:srgbClr val="FF0000"/>
              </a:solidFill>
              <a:latin typeface="ＭＳ ゴシック" panose="020B0609070205080204" pitchFamily="49" charset="-128"/>
              <a:ea typeface="ＭＳ ゴシック" panose="020B0609070205080204" pitchFamily="49" charset="-128"/>
            </a:rPr>
            <a:t>Do not use Google Sheets, LibreOffice Calc, or any other alternatives under any circumstances.</a:t>
          </a:r>
        </a:p>
        <a:p>
          <a:r>
            <a:rPr kumimoji="1" lang="en-US" altLang="ja-JP" sz="1000" b="1">
              <a:solidFill>
                <a:srgbClr val="FF0000"/>
              </a:solidFill>
              <a:latin typeface="ＭＳ ゴシック" panose="020B0609070205080204" pitchFamily="49" charset="-128"/>
              <a:ea typeface="ＭＳ ゴシック" panose="020B0609070205080204" pitchFamily="49" charset="-128"/>
            </a:rPr>
            <a:t>※ </a:t>
          </a:r>
          <a:r>
            <a:rPr kumimoji="1" lang="ja-JP" altLang="en-US" sz="1000" b="1">
              <a:solidFill>
                <a:srgbClr val="FF0000"/>
              </a:solidFill>
              <a:latin typeface="ＭＳ ゴシック" panose="020B0609070205080204" pitchFamily="49" charset="-128"/>
              <a:ea typeface="ＭＳ ゴシック" panose="020B0609070205080204" pitchFamily="49" charset="-128"/>
            </a:rPr>
            <a:t>片面印刷して学務課学生支援係に提出してください。（印刷後は、データの変更は行わないでください。）</a:t>
          </a:r>
          <a:endParaRPr kumimoji="1" lang="en-US" altLang="ja-JP" sz="1000" b="1">
            <a:solidFill>
              <a:srgbClr val="FF0000"/>
            </a:solidFill>
            <a:latin typeface="ＭＳ ゴシック" panose="020B0609070205080204" pitchFamily="49" charset="-128"/>
            <a:ea typeface="ＭＳ ゴシック" panose="020B0609070205080204" pitchFamily="49" charset="-128"/>
          </a:endParaRPr>
        </a:p>
        <a:p>
          <a:r>
            <a:rPr kumimoji="1" lang="en-US" altLang="ja-JP" sz="1000" b="1">
              <a:solidFill>
                <a:srgbClr val="FF0000"/>
              </a:solidFill>
              <a:latin typeface="ＭＳ ゴシック" panose="020B0609070205080204" pitchFamily="49" charset="-128"/>
              <a:ea typeface="ＭＳ ゴシック" panose="020B0609070205080204" pitchFamily="49" charset="-128"/>
            </a:rPr>
            <a:t>    </a:t>
          </a:r>
          <a:r>
            <a:rPr kumimoji="1" lang="ja-JP" altLang="en-US" sz="1000" b="1">
              <a:solidFill>
                <a:srgbClr val="FF0000"/>
              </a:solidFill>
              <a:latin typeface="ＭＳ ゴシック" panose="020B0609070205080204" pitchFamily="49" charset="-128"/>
              <a:ea typeface="ＭＳ ゴシック" panose="020B0609070205080204" pitchFamily="49" charset="-128"/>
            </a:rPr>
            <a:t>　</a:t>
          </a:r>
          <a:r>
            <a:rPr kumimoji="1" lang="en-US" altLang="ja-JP" sz="1000" b="1">
              <a:solidFill>
                <a:srgbClr val="FF0000"/>
              </a:solidFill>
              <a:latin typeface="ＭＳ ゴシック" panose="020B0609070205080204" pitchFamily="49" charset="-128"/>
              <a:ea typeface="ＭＳ ゴシック" panose="020B0609070205080204" pitchFamily="49" charset="-128"/>
            </a:rPr>
            <a:t>Please print this document single‑sided and submit it to the Student Support Section, Academic Affairs Division.</a:t>
          </a:r>
        </a:p>
        <a:p>
          <a:r>
            <a:rPr kumimoji="1" lang="en-US" altLang="ja-JP" sz="1000" b="1">
              <a:solidFill>
                <a:srgbClr val="FF0000"/>
              </a:solidFill>
              <a:latin typeface="ＭＳ ゴシック" panose="020B0609070205080204" pitchFamily="49" charset="-128"/>
              <a:ea typeface="ＭＳ ゴシック" panose="020B0609070205080204" pitchFamily="49" charset="-128"/>
            </a:rPr>
            <a:t>      After printing, do not make any changes to the data.</a:t>
          </a:r>
        </a:p>
        <a:p>
          <a:r>
            <a:rPr kumimoji="1" lang="en-US" altLang="ja-JP" sz="1000" b="1">
              <a:solidFill>
                <a:srgbClr val="FF0000"/>
              </a:solidFill>
              <a:latin typeface="ＭＳ ゴシック" panose="020B0609070205080204" pitchFamily="49" charset="-128"/>
              <a:ea typeface="ＭＳ ゴシック" panose="020B0609070205080204" pitchFamily="49" charset="-128"/>
            </a:rPr>
            <a:t>※</a:t>
          </a:r>
          <a:r>
            <a:rPr kumimoji="1" lang="ja-JP" altLang="en-US" sz="1000" b="1" baseline="0">
              <a:solidFill>
                <a:srgbClr val="FF0000"/>
              </a:solidFill>
              <a:latin typeface="ＭＳ ゴシック" panose="020B0609070205080204" pitchFamily="49" charset="-128"/>
              <a:ea typeface="ＭＳ ゴシック" panose="020B0609070205080204" pitchFamily="49" charset="-128"/>
            </a:rPr>
            <a:t> </a:t>
          </a:r>
          <a:r>
            <a:rPr kumimoji="1" lang="ja-JP" altLang="en-US" sz="1000" b="1">
              <a:solidFill>
                <a:srgbClr val="FF0000"/>
              </a:solidFill>
              <a:latin typeface="ＭＳ ゴシック" panose="020B0609070205080204" pitchFamily="49" charset="-128"/>
              <a:ea typeface="ＭＳ ゴシック" panose="020B0609070205080204" pitchFamily="49" charset="-128"/>
            </a:rPr>
            <a:t>後日、本ファイルを指定する方法で提出いただくため、大事に保管してください。</a:t>
          </a:r>
          <a:endParaRPr kumimoji="1" lang="en-US" altLang="ja-JP" sz="1000" b="1">
            <a:solidFill>
              <a:srgbClr val="FF0000"/>
            </a:solidFill>
            <a:latin typeface="ＭＳ ゴシック" panose="020B0609070205080204" pitchFamily="49" charset="-128"/>
            <a:ea typeface="ＭＳ ゴシック" panose="020B0609070205080204" pitchFamily="49" charset="-128"/>
          </a:endParaRPr>
        </a:p>
        <a:p>
          <a:r>
            <a:rPr kumimoji="1" lang="en-US" altLang="ja-JP" sz="1000" b="1">
              <a:solidFill>
                <a:srgbClr val="FF0000"/>
              </a:solidFill>
              <a:latin typeface="ＭＳ ゴシック" panose="020B0609070205080204" pitchFamily="49" charset="-128"/>
              <a:ea typeface="ＭＳ ゴシック" panose="020B0609070205080204" pitchFamily="49" charset="-128"/>
            </a:rPr>
            <a:t>   </a:t>
          </a:r>
          <a:r>
            <a:rPr kumimoji="1" lang="ja-JP" altLang="en-US" sz="1000" b="1">
              <a:solidFill>
                <a:srgbClr val="FF0000"/>
              </a:solidFill>
              <a:latin typeface="ＭＳ ゴシック" panose="020B0609070205080204" pitchFamily="49" charset="-128"/>
              <a:ea typeface="ＭＳ ゴシック" panose="020B0609070205080204" pitchFamily="49" charset="-128"/>
            </a:rPr>
            <a:t>　</a:t>
          </a:r>
          <a:r>
            <a:rPr kumimoji="1" lang="en-US" altLang="ja-JP" sz="1000" b="1">
              <a:solidFill>
                <a:srgbClr val="FF0000"/>
              </a:solidFill>
              <a:latin typeface="ＭＳ ゴシック" panose="020B0609070205080204" pitchFamily="49" charset="-128"/>
              <a:ea typeface="ＭＳ ゴシック" panose="020B0609070205080204" pitchFamily="49" charset="-128"/>
            </a:rPr>
            <a:t> Please keep this file carefully, as you will be required to submit it later in the specified format.</a:t>
          </a:r>
        </a:p>
        <a:p>
          <a:endParaRPr kumimoji="1" lang="ja-JP" altLang="en-US" sz="1000" b="1">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3</xdr:row>
      <xdr:rowOff>0</xdr:rowOff>
    </xdr:from>
    <xdr:to>
      <xdr:col>4</xdr:col>
      <xdr:colOff>539437</xdr:colOff>
      <xdr:row>6</xdr:row>
      <xdr:rowOff>41343</xdr:rowOff>
    </xdr:to>
    <xdr:sp macro="" textlink="">
      <xdr:nvSpPr>
        <xdr:cNvPr id="2" name="テキスト ボックス 1">
          <a:extLst>
            <a:ext uri="{FF2B5EF4-FFF2-40B4-BE49-F238E27FC236}">
              <a16:creationId xmlns:a16="http://schemas.microsoft.com/office/drawing/2014/main" id="{526C9D9A-013B-4337-B3CC-DA6CA3D9DC03}"/>
            </a:ext>
          </a:extLst>
        </xdr:cNvPr>
        <xdr:cNvSpPr txBox="1"/>
      </xdr:nvSpPr>
      <xdr:spPr>
        <a:xfrm>
          <a:off x="0" y="678656"/>
          <a:ext cx="5040000" cy="720000"/>
        </a:xfrm>
        <a:prstGeom prst="rect">
          <a:avLst/>
        </a:prstGeom>
        <a:solidFill>
          <a:schemeClr val="accent2">
            <a:lumMod val="20000"/>
            <a:lumOff val="80000"/>
          </a:schemeClr>
        </a:solidFill>
        <a:ln w="12700" cmpd="sng">
          <a:solidFill>
            <a:schemeClr val="accent2">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rPr>
            <a:t>　</a:t>
          </a:r>
          <a:r>
            <a:rPr kumimoji="1" lang="en-US" altLang="ja-JP" sz="1400" b="1">
              <a:solidFill>
                <a:srgbClr val="FF0000"/>
              </a:solidFill>
            </a:rPr>
            <a:t>※</a:t>
          </a:r>
          <a:r>
            <a:rPr kumimoji="1" lang="ja-JP" altLang="en-US" sz="1400" b="1">
              <a:solidFill>
                <a:srgbClr val="FF0000"/>
              </a:solidFill>
            </a:rPr>
            <a:t>このシートは大学が入力内容の集計に使用します。</a:t>
          </a:r>
          <a:endParaRPr kumimoji="1" lang="en-US" altLang="ja-JP" sz="1400" b="1">
            <a:solidFill>
              <a:srgbClr val="FF0000"/>
            </a:solidFill>
          </a:endParaRPr>
        </a:p>
        <a:p>
          <a:r>
            <a:rPr kumimoji="1" lang="ja-JP" altLang="en-US" sz="1400" b="1">
              <a:solidFill>
                <a:srgbClr val="FF0000"/>
              </a:solidFill>
            </a:rPr>
            <a:t>　　編集やシート削除はせず、そのままご提出ください。</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F1602AD-968C-48CB-B609-643EEDF4EC4F}" name="テーブル_申請者データ" displayName="テーブル_申請者データ" ref="A1:BL2" totalsRowShown="0" headerRowDxfId="66" dataDxfId="65">
  <autoFilter ref="A1:BL2" xr:uid="{AF1602AD-968C-48CB-B609-643EEDF4EC4F}"/>
  <tableColumns count="64">
    <tableColumn id="1" xr3:uid="{1401D583-707F-4861-9674-4FC92EC67D9D}" name="授免一括申請" dataDxfId="64"/>
    <tableColumn id="2" xr3:uid="{DBEA9177-C4A1-4957-85DE-84F03C84FA9F}" name="学籍番号" dataDxfId="63">
      <calculatedColumnFormula>様式1!J11</calculatedColumnFormula>
    </tableColumn>
    <tableColumn id="3" xr3:uid="{46FA1261-5185-4127-AD5E-BF0E412831AF}" name="氏名" dataDxfId="62">
      <calculatedColumnFormula>様式1!C13</calculatedColumnFormula>
    </tableColumn>
    <tableColumn id="4" xr3:uid="{933C44B2-D5F4-43A7-AE30-8F57CC6A88E2}" name="学科・専攻" dataDxfId="61">
      <calculatedColumnFormula>様式1!C12</calculatedColumnFormula>
    </tableColumn>
    <tableColumn id="5" xr3:uid="{D146863A-248D-41EB-90A9-F91E396CD988}" name="学年" dataDxfId="60">
      <calculatedColumnFormula>様式1!K12</calculatedColumnFormula>
    </tableColumn>
    <tableColumn id="6" xr3:uid="{3FE24CD3-DE83-4DF7-9303-9CF825D74066}" name="世帯人数" dataDxfId="59">
      <calculatedColumnFormula>様式3!D13</calculatedColumnFormula>
    </tableColumn>
    <tableColumn id="7" xr3:uid="{F1EECCE6-ED97-4ABD-8DBD-29446CFD1923}" name="申請区分" dataDxfId="58">
      <calculatedColumnFormula>_xlfn.XLOOKUP(様式1!C17,マスターデータ!$B$21:$B$23,マスターデータ!A21:A23)</calculatedColumnFormula>
    </tableColumn>
    <tableColumn id="8" xr3:uid="{69C15224-CB20-47F8-8B11-C78936CB93CB}" name="通学区分" dataDxfId="57"/>
    <tableColumn id="9" xr3:uid="{12E5C77A-A7FD-4688-AD96-C2B5C06320FB}" name="母子・父子世帯" dataDxfId="56"/>
    <tableColumn id="10" xr3:uid="{F9D71B77-0904-4B27-859A-8420E4117266}" name="大規模災害被災" dataDxfId="55"/>
    <tableColumn id="11" xr3:uid="{335F1BAE-8042-454B-BC6E-A217723CA216}" name="続柄1" dataDxfId="54">
      <calculatedColumnFormula>IF(家計状況集計シート!E2="","",家計状況集計シート!E2)</calculatedColumnFormula>
    </tableColumn>
    <tableColumn id="12" xr3:uid="{8926DF28-0071-46D9-BDC2-3798F188384C}" name="収入種別1" dataDxfId="53">
      <calculatedColumnFormula>IF(家計状況集計シート!F2="","",家計状況集計シート!F2)</calculatedColumnFormula>
    </tableColumn>
    <tableColumn id="13" xr3:uid="{E270937B-A3F0-45C3-BCE1-49718CF51DD8}" name="収入金額1" dataDxfId="52">
      <calculatedColumnFormula>IF(家計状況集計シート!G2="","",家計状況集計シート!G2)</calculatedColumnFormula>
    </tableColumn>
    <tableColumn id="14" xr3:uid="{6E5DAE6E-3883-40B2-BCB5-47B31937936A}" name="続柄2" dataDxfId="51">
      <calculatedColumnFormula>IF(家計状況集計シート!E3="","",家計状況集計シート!E3)</calculatedColumnFormula>
    </tableColumn>
    <tableColumn id="15" xr3:uid="{52978181-561D-42A3-B67D-D63623E16A3D}" name="収入種別2" dataDxfId="50">
      <calculatedColumnFormula>IF(家計状況集計シート!F3="","",家計状況集計シート!F3)</calculatedColumnFormula>
    </tableColumn>
    <tableColumn id="16" xr3:uid="{5BE8B9A8-1AB8-4DE3-8594-FF114AD32684}" name="収入金額2" dataDxfId="49">
      <calculatedColumnFormula>IF(家計状況集計シート!G3="","",家計状況集計シート!G3)</calculatedColumnFormula>
    </tableColumn>
    <tableColumn id="17" xr3:uid="{39EBF99E-5AFA-4558-908A-EE9381F3B62D}" name="続柄3" dataDxfId="48">
      <calculatedColumnFormula>IF(家計状況集計シート!E4="","",家計状況集計シート!E4)</calculatedColumnFormula>
    </tableColumn>
    <tableColumn id="18" xr3:uid="{212A54EB-137D-4A9A-8E6C-6B649C95FE88}" name="収入種別3" dataDxfId="47">
      <calculatedColumnFormula>IF(家計状況集計シート!F4="","",家計状況集計シート!F4)</calculatedColumnFormula>
    </tableColumn>
    <tableColumn id="19" xr3:uid="{0A0CE36C-16A2-4D90-A7EB-DA441A410F92}" name="収入金額3" dataDxfId="46">
      <calculatedColumnFormula>IF(家計状況集計シート!G4="","",家計状況集計シート!G4)</calculatedColumnFormula>
    </tableColumn>
    <tableColumn id="20" xr3:uid="{9ED85E31-846B-40BC-A1EC-29DA5AE4ABCD}" name="続柄4" dataDxfId="45"/>
    <tableColumn id="21" xr3:uid="{5E6681EA-2C43-4306-A85D-B2F90CB9171B}" name="収入種別4" dataDxfId="44"/>
    <tableColumn id="22" xr3:uid="{7706EB23-908B-4556-B146-C3E716219BC9}" name="収入金額4" dataDxfId="43"/>
    <tableColumn id="23" xr3:uid="{470D345A-8E64-4162-A25F-55F986483DAA}" name="続柄5" dataDxfId="42"/>
    <tableColumn id="24" xr3:uid="{AFA875C3-B314-4192-A707-9A232E4E8BE7}" name="収入種別5" dataDxfId="41"/>
    <tableColumn id="25" xr3:uid="{DC33015C-C50A-493B-A73C-481504E2665D}" name="収入金額5" dataDxfId="40"/>
    <tableColumn id="26" xr3:uid="{D131C37D-2C94-4C0E-806C-ADD46C0107BF}" name="続柄6" dataDxfId="39"/>
    <tableColumn id="27" xr3:uid="{9D15231F-72D0-4C15-8F29-9CF6E801A2B9}" name="収入種別6" dataDxfId="38"/>
    <tableColumn id="28" xr3:uid="{4A52016F-FAF1-42C0-9CBA-3F010668866C}" name="収入金額6" dataDxfId="37"/>
    <tableColumn id="29" xr3:uid="{E68475FB-A26C-48D6-B622-BAF9F5B0D99D}" name="就学者1" dataDxfId="36">
      <calculatedColumnFormula>IF(OR(様式2!E18="",様式2!I18=""),"",様式2!E18)</calculatedColumnFormula>
    </tableColumn>
    <tableColumn id="30" xr3:uid="{BB6001B9-6A01-43CC-9195-4A9DB758820C}" name="通学区分1" dataDxfId="35">
      <calculatedColumnFormula>_xlfn.XLOOKUP(様式2!O18,マスターデータ!B55,マスターデータ!A55,"",0)</calculatedColumnFormula>
    </tableColumn>
    <tableColumn id="31" xr3:uid="{463E1016-2247-4BCD-8773-02F250D633E7}" name="設置区分1" dataDxfId="34">
      <calculatedColumnFormula>IF(様式2!I18="","",様式2!I18)</calculatedColumnFormula>
    </tableColumn>
    <tableColumn id="32" xr3:uid="{73DDBB3C-679E-4A2E-A3FA-472773049EA2}" name="学校区分1" dataDxfId="33">
      <calculatedColumnFormula>IF(様式2!M18="","",様式2!M18)</calculatedColumnFormula>
    </tableColumn>
    <tableColumn id="33" xr3:uid="{AD9339BE-FF5F-4A6E-B5D0-E219D28C528E}" name="学年1" dataDxfId="32">
      <calculatedColumnFormula>IF(様式2!N18="","",様式2!N18)</calculatedColumnFormula>
    </tableColumn>
    <tableColumn id="34" xr3:uid="{91F73570-4307-4772-B199-EAB95D4932F7}" name="就学者2" dataDxfId="31">
      <calculatedColumnFormula>IF(OR(様式2!E19="",様式2!I19=""),"",様式2!E19)</calculatedColumnFormula>
    </tableColumn>
    <tableColumn id="35" xr3:uid="{AF67E756-421A-4FF1-980F-88B4028DEA1C}" name="通学区分2" dataDxfId="30">
      <calculatedColumnFormula>_xlfn.XLOOKUP(様式2!O19,マスターデータ!B55,マスターデータ!A55,"",0)</calculatedColumnFormula>
    </tableColumn>
    <tableColumn id="36" xr3:uid="{81236F2A-6A33-4E98-84B0-7B43177BDCDE}" name="設置区分2" dataDxfId="29">
      <calculatedColumnFormula>IF(様式2!I19="","",様式2!I19)</calculatedColumnFormula>
    </tableColumn>
    <tableColumn id="37" xr3:uid="{47AB7AAE-9CA5-4881-82F3-C5B5825F5313}" name="学校区分2" dataDxfId="28">
      <calculatedColumnFormula>IF(様式2!M19="","",様式2!M19)</calculatedColumnFormula>
    </tableColumn>
    <tableColumn id="38" xr3:uid="{3552A5AD-FA7C-48B1-8655-A7839B6AE0CB}" name="学年2" dataDxfId="27">
      <calculatedColumnFormula>IF(様式2!N19="","",様式2!N19)</calculatedColumnFormula>
    </tableColumn>
    <tableColumn id="39" xr3:uid="{B60427DE-CAB2-49E2-B002-4D7863862C38}" name="就学者3" dataDxfId="26">
      <calculatedColumnFormula>IF(OR(様式2!E20="",様式2!I20=""),"",様式2!E20)</calculatedColumnFormula>
    </tableColumn>
    <tableColumn id="40" xr3:uid="{60ABAE82-27DA-49BF-B26A-58D9051A8CFA}" name="通学区分3" dataDxfId="25">
      <calculatedColumnFormula>_xlfn.XLOOKUP(様式2!O20,マスターデータ!B55,マスターデータ!A55,"",0)</calculatedColumnFormula>
    </tableColumn>
    <tableColumn id="41" xr3:uid="{1321BC46-AAF6-4F42-87E9-50C1FF99192E}" name="設置区分3" dataDxfId="24">
      <calculatedColumnFormula>IF(様式2!I20="","",様式2!I20)</calculatedColumnFormula>
    </tableColumn>
    <tableColumn id="42" xr3:uid="{F0B3DD49-929D-474D-9C40-123BB1E941C8}" name="学校区分3" dataDxfId="23">
      <calculatedColumnFormula>IF(様式2!M20="","",様式2!M20)</calculatedColumnFormula>
    </tableColumn>
    <tableColumn id="43" xr3:uid="{B89572CA-BEB7-418F-BF03-E60A0B6BB190}" name="学年3" dataDxfId="22">
      <calculatedColumnFormula>IF(様式2!N20="","",様式2!N20)</calculatedColumnFormula>
    </tableColumn>
    <tableColumn id="44" xr3:uid="{8584C997-FAE8-4ECA-B23F-4526EF2E0902}" name="就学者4" dataDxfId="21">
      <calculatedColumnFormula>IF(OR(様式2!E21="",様式2!I21=""),"",様式2!E21)</calculatedColumnFormula>
    </tableColumn>
    <tableColumn id="45" xr3:uid="{D1432896-7F67-403B-8B15-4AA12701D4D2}" name="通学区分4" dataDxfId="20">
      <calculatedColumnFormula>_xlfn.XLOOKUP(様式2!O21,マスターデータ!B55,マスターデータ!A55,"",0)</calculatedColumnFormula>
    </tableColumn>
    <tableColumn id="46" xr3:uid="{2A4EBEB8-047B-4482-9C01-840A475BDA3F}" name="設置区分4" dataDxfId="19">
      <calculatedColumnFormula>IF(様式2!I21="","",様式2!I21)</calculatedColumnFormula>
    </tableColumn>
    <tableColumn id="47" xr3:uid="{0A406AD5-10F6-4A20-9CB3-02C267185B6A}" name="学校区分4" dataDxfId="18">
      <calculatedColumnFormula>IF(様式2!M21="","",様式2!M21)</calculatedColumnFormula>
    </tableColumn>
    <tableColumn id="48" xr3:uid="{7A203B9A-1141-4B51-A9C4-36177410459F}" name="学年4" dataDxfId="17">
      <calculatedColumnFormula>IF(様式2!N21="","",様式2!N21)</calculatedColumnFormula>
    </tableColumn>
    <tableColumn id="49" xr3:uid="{373E1298-D754-4971-A05F-60CD52629998}" name="就学者5" dataDxfId="16">
      <calculatedColumnFormula>IF(OR(様式2!E22="",様式2!I22=""),"",様式2!E22)</calculatedColumnFormula>
    </tableColumn>
    <tableColumn id="50" xr3:uid="{F697531E-7324-4E41-9F71-B188D9970E2D}" name="通学区分5" dataDxfId="15">
      <calculatedColumnFormula>_xlfn.XLOOKUP(様式2!O22,マスターデータ!B55,マスターデータ!A55,"",0)</calculatedColumnFormula>
    </tableColumn>
    <tableColumn id="51" xr3:uid="{CE4FEEFE-B6F8-4941-8488-4F0839D2121F}" name="設置区分5" dataDxfId="14">
      <calculatedColumnFormula>IF(様式2!I22="","",様式2!I22)</calculatedColumnFormula>
    </tableColumn>
    <tableColumn id="52" xr3:uid="{8508424E-67F3-40FF-A665-FE254456BF81}" name="学校区分5" dataDxfId="13">
      <calculatedColumnFormula>IF(様式2!M22="","",様式2!M22)</calculatedColumnFormula>
    </tableColumn>
    <tableColumn id="53" xr3:uid="{93B91D47-0312-4058-8C9C-64B86B252C31}" name="学年5" dataDxfId="12">
      <calculatedColumnFormula>IF(様式2!N22="","",様式2!N22)</calculatedColumnFormula>
    </tableColumn>
    <tableColumn id="54" xr3:uid="{81A8BB4C-E18F-4538-902A-41FBDDABF518}" name="就学者6" dataDxfId="11">
      <calculatedColumnFormula>IF(OR(様式2!E23="",様式2!I23=""),"",様式2!E23)</calculatedColumnFormula>
    </tableColumn>
    <tableColumn id="55" xr3:uid="{0C9BE260-55A5-4B39-B61F-DC838658CFBA}" name="通学区分6" dataDxfId="10">
      <calculatedColumnFormula>_xlfn.XLOOKUP(様式2!O23,マスターデータ!B55,マスターデータ!A55,"",0)</calculatedColumnFormula>
    </tableColumn>
    <tableColumn id="56" xr3:uid="{C876C184-F2E4-4837-B1BB-3E3CE40E6F03}" name="設置区分6" dataDxfId="9">
      <calculatedColumnFormula>IF(様式2!I23="","",様式2!I23)</calculatedColumnFormula>
    </tableColumn>
    <tableColumn id="57" xr3:uid="{9729B81E-583E-4111-B7D0-B338C30F5DB9}" name="学校区分6" dataDxfId="8">
      <calculatedColumnFormula>IF(様式2!M23="","",様式2!M23)</calculatedColumnFormula>
    </tableColumn>
    <tableColumn id="58" xr3:uid="{927AD4AA-9865-4A29-85A6-76FDEE7153BF}" name="学年6" dataDxfId="7">
      <calculatedColumnFormula>IF(様式2!N23="","",様式2!N23)</calculatedColumnFormula>
    </tableColumn>
    <tableColumn id="59" xr3:uid="{662DC9C1-3852-4AE2-BB35-E80226F91D14}" name="家計支持者の単身赴任等に係る支出" dataDxfId="6"/>
    <tableColumn id="60" xr3:uid="{B666F4DA-0EA8-47FB-B010-6CCACA8305ED}" name="長期療養に係る支出" dataDxfId="5"/>
    <tableColumn id="61" xr3:uid="{A9F1E8DC-133A-4708-A96A-99D3D1530177}" name="風水害等の被害額" dataDxfId="4"/>
    <tableColumn id="62" xr3:uid="{FECDA010-0979-4733-9EB1-D961C04DBC99}" name="障害者数" dataDxfId="3"/>
    <tableColumn id="63" xr3:uid="{6198BF8E-EEBB-456F-ACC6-609645EF6CAE}" name="前後期区分" dataDxfId="2">
      <calculatedColumnFormula>マスターデータ!E2</calculatedColumnFormula>
    </tableColumn>
    <tableColumn id="64" xr3:uid="{0E218B7F-BBFA-42BE-A936-0190377D442F}" name="特記事項" dataDxfId="1"/>
  </tableColumns>
  <tableStyleInfo name="TableStyleMedium2"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ise.com/jp/currency-converter/cny-to-jpy-rate/history"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F7D1C-3E59-4F3F-83C5-768BBE865730}">
  <sheetPr>
    <pageSetUpPr fitToPage="1"/>
  </sheetPr>
  <dimension ref="A1:N25"/>
  <sheetViews>
    <sheetView tabSelected="1" view="pageBreakPreview" topLeftCell="A3" zoomScale="85" zoomScaleNormal="100" zoomScaleSheetLayoutView="85" workbookViewId="0">
      <selection activeCell="C12" sqref="C12:G12"/>
    </sheetView>
  </sheetViews>
  <sheetFormatPr defaultColWidth="8.6875" defaultRowHeight="12.75"/>
  <cols>
    <col min="1" max="16384" width="8.6875" style="1"/>
  </cols>
  <sheetData>
    <row r="1" spans="1:14" ht="126" customHeight="1"/>
    <row r="2" spans="1:14" ht="16.25" customHeight="1">
      <c r="I2" s="97" t="s">
        <v>27</v>
      </c>
      <c r="J2" s="97"/>
      <c r="K2" s="97"/>
      <c r="L2" s="97"/>
      <c r="M2" s="42" t="s">
        <v>110</v>
      </c>
      <c r="N2" s="42" t="s">
        <v>111</v>
      </c>
    </row>
    <row r="3" spans="1:14" ht="45" customHeight="1">
      <c r="A3" s="106" t="s">
        <v>54</v>
      </c>
      <c r="B3" s="106"/>
      <c r="C3" s="106"/>
      <c r="D3" s="106"/>
      <c r="E3" s="106"/>
      <c r="F3" s="106"/>
      <c r="G3" s="106"/>
      <c r="H3" s="106"/>
      <c r="I3" s="106"/>
      <c r="J3" s="106"/>
      <c r="K3" s="106"/>
      <c r="L3" s="106"/>
      <c r="M3" s="74">
        <v>2026</v>
      </c>
      <c r="N3" s="74" t="s">
        <v>223</v>
      </c>
    </row>
    <row r="4" spans="1:14" ht="16.25" customHeight="1"/>
    <row r="5" spans="1:14" ht="16.25" customHeight="1">
      <c r="I5" s="20" t="s">
        <v>52</v>
      </c>
      <c r="J5" s="119"/>
      <c r="K5" s="119"/>
      <c r="L5" s="119"/>
      <c r="M5" s="1" t="s">
        <v>28</v>
      </c>
    </row>
    <row r="6" spans="1:14" ht="16.25" customHeight="1">
      <c r="I6" s="21" t="s">
        <v>53</v>
      </c>
    </row>
    <row r="7" spans="1:14" ht="22.5" customHeight="1">
      <c r="A7" s="22" t="s">
        <v>0</v>
      </c>
    </row>
    <row r="8" spans="1:14" ht="16.25" customHeight="1">
      <c r="A8" s="23" t="s">
        <v>55</v>
      </c>
    </row>
    <row r="9" spans="1:14" ht="16.25" customHeight="1"/>
    <row r="10" spans="1:14" ht="16.25" customHeight="1">
      <c r="A10" s="1" t="s">
        <v>256</v>
      </c>
      <c r="B10" s="24"/>
      <c r="C10" s="24"/>
      <c r="D10" s="24"/>
      <c r="E10" s="25"/>
      <c r="F10" s="26"/>
      <c r="G10" s="26"/>
      <c r="H10" s="26"/>
      <c r="I10" s="27"/>
      <c r="J10" s="26"/>
      <c r="K10" s="26"/>
      <c r="L10" s="26"/>
    </row>
    <row r="11" spans="1:14" ht="34.5" customHeight="1">
      <c r="A11" s="100" t="s">
        <v>56</v>
      </c>
      <c r="B11" s="100"/>
      <c r="C11" s="107" t="s">
        <v>32</v>
      </c>
      <c r="D11" s="108"/>
      <c r="E11" s="61"/>
      <c r="F11" s="109" t="s">
        <v>63</v>
      </c>
      <c r="G11" s="110"/>
      <c r="H11" s="101" t="s">
        <v>58</v>
      </c>
      <c r="I11" s="102"/>
      <c r="J11" s="122"/>
      <c r="K11" s="123"/>
      <c r="L11" s="124"/>
    </row>
    <row r="12" spans="1:14" ht="34.5" customHeight="1">
      <c r="A12" s="100" t="s">
        <v>282</v>
      </c>
      <c r="B12" s="100"/>
      <c r="C12" s="103"/>
      <c r="D12" s="104"/>
      <c r="E12" s="104"/>
      <c r="F12" s="104"/>
      <c r="G12" s="105"/>
      <c r="H12" s="120" t="s">
        <v>57</v>
      </c>
      <c r="I12" s="121"/>
      <c r="J12" s="70" t="str">
        <f>_xlfn.XLOOKUP(C12,マスターデータ!$A$12:$A$17,マスターデータ!$B$12:$B$17,"-")</f>
        <v>-</v>
      </c>
      <c r="K12" s="69"/>
      <c r="L12" s="19" t="s">
        <v>62</v>
      </c>
    </row>
    <row r="13" spans="1:14" ht="34.5" customHeight="1">
      <c r="A13" s="100" t="s">
        <v>59</v>
      </c>
      <c r="B13" s="100"/>
      <c r="C13" s="103"/>
      <c r="D13" s="104"/>
      <c r="E13" s="104"/>
      <c r="F13" s="104"/>
      <c r="G13" s="104"/>
      <c r="H13" s="104"/>
      <c r="I13" s="104"/>
      <c r="J13" s="104"/>
      <c r="K13" s="104"/>
      <c r="L13" s="105"/>
    </row>
    <row r="14" spans="1:14" ht="34.5" customHeight="1">
      <c r="A14" s="100" t="s">
        <v>60</v>
      </c>
      <c r="B14" s="100"/>
      <c r="C14" s="103"/>
      <c r="D14" s="104"/>
      <c r="E14" s="104"/>
      <c r="F14" s="104"/>
      <c r="G14" s="104"/>
      <c r="H14" s="104"/>
      <c r="I14" s="104"/>
      <c r="J14" s="104"/>
      <c r="K14" s="104"/>
      <c r="L14" s="105"/>
    </row>
    <row r="15" spans="1:14" ht="34.5" customHeight="1">
      <c r="A15" s="100" t="s">
        <v>61</v>
      </c>
      <c r="B15" s="100"/>
      <c r="C15" s="103"/>
      <c r="D15" s="104"/>
      <c r="E15" s="104"/>
      <c r="F15" s="104"/>
      <c r="G15" s="104"/>
      <c r="H15" s="104"/>
      <c r="I15" s="104"/>
      <c r="J15" s="104"/>
      <c r="K15" s="104"/>
      <c r="L15" s="105"/>
    </row>
    <row r="16" spans="1:14" ht="34.5" customHeight="1">
      <c r="A16" s="27"/>
      <c r="B16" s="24"/>
      <c r="C16" s="24"/>
      <c r="D16" s="24"/>
      <c r="E16" s="25"/>
      <c r="F16" s="26"/>
      <c r="G16" s="26"/>
      <c r="H16" s="26"/>
      <c r="I16" s="27"/>
      <c r="J16" s="26"/>
      <c r="K16" s="26"/>
      <c r="L16" s="26"/>
    </row>
    <row r="17" spans="1:12" ht="50.1" customHeight="1">
      <c r="A17" s="100" t="s">
        <v>109</v>
      </c>
      <c r="B17" s="100"/>
      <c r="C17" s="112"/>
      <c r="D17" s="113"/>
      <c r="E17" s="113"/>
      <c r="F17" s="113"/>
      <c r="G17" s="114" t="str">
        <f>マスターデータ!D3&amp;"の免除結果"</f>
        <v>令和8年度前期の免除結果</v>
      </c>
      <c r="H17" s="114"/>
      <c r="I17" s="112"/>
      <c r="J17" s="113"/>
      <c r="K17" s="113"/>
      <c r="L17" s="115"/>
    </row>
    <row r="18" spans="1:12" ht="16.25" customHeight="1"/>
    <row r="19" spans="1:12" ht="16.25" customHeight="1">
      <c r="A19" s="1" t="str">
        <f>マスターデータ!D2&amp;"分　授業料免除・徴収猶予について、関係書類を添えて申請します。"</f>
        <v>令和8年度後期分　授業料免除・徴収猶予について、関係書類を添えて申請します。</v>
      </c>
    </row>
    <row r="20" spans="1:12" ht="32.1" customHeight="1">
      <c r="A20" s="111" t="s">
        <v>108</v>
      </c>
      <c r="B20" s="111"/>
      <c r="C20" s="111"/>
      <c r="D20" s="111"/>
      <c r="E20" s="111"/>
      <c r="F20" s="111"/>
      <c r="G20" s="111"/>
      <c r="H20" s="111"/>
      <c r="I20" s="111"/>
      <c r="J20" s="111"/>
      <c r="K20" s="111"/>
      <c r="L20" s="111"/>
    </row>
    <row r="21" spans="1:12" ht="50.1" customHeight="1">
      <c r="A21" s="98" t="str">
        <f>"I am applying for the exemption and deferral of the tuition fee for the "&amp;IF(マスターデータ!C2="前期","first","second")&amp;" semester of the "&amp;マスターデータ!B2&amp;" academic year."
&amp;_xlfn._LONGTEXT(" I am enclosing all the required documents. I certify that the information provided in this application is true and accurate. I understand that if any information provided in this application is found to be incorrect, the exemption or deferral may be revo","ked and I may be required to pay the full amount.")</f>
        <v>I am applying for the exemption and deferral of the tuition fee for the second semester of the 2026 academic year. I am enclosing all the required documents. I certify that the information provided in this application is true and accurate. I understand that if any information provided in this application is found to be incorrect, the exemption or deferral may be revoked and I may be required to pay the full amount.</v>
      </c>
      <c r="B21" s="99"/>
      <c r="C21" s="99"/>
      <c r="D21" s="99"/>
      <c r="E21" s="99"/>
      <c r="F21" s="99"/>
      <c r="G21" s="99"/>
      <c r="H21" s="99"/>
      <c r="I21" s="99"/>
      <c r="J21" s="99"/>
      <c r="K21" s="99"/>
      <c r="L21" s="99"/>
    </row>
    <row r="22" spans="1:12" ht="16.25" customHeight="1"/>
    <row r="23" spans="1:12" ht="16.25" customHeight="1">
      <c r="A23" s="1" t="s">
        <v>38</v>
      </c>
    </row>
    <row r="24" spans="1:12" ht="16.25" customHeight="1">
      <c r="A24" s="23" t="s">
        <v>257</v>
      </c>
    </row>
    <row r="25" spans="1:12" ht="300" customHeight="1">
      <c r="A25" s="116"/>
      <c r="B25" s="117"/>
      <c r="C25" s="117"/>
      <c r="D25" s="117"/>
      <c r="E25" s="117"/>
      <c r="F25" s="117"/>
      <c r="G25" s="117"/>
      <c r="H25" s="117"/>
      <c r="I25" s="117"/>
      <c r="J25" s="117"/>
      <c r="K25" s="117"/>
      <c r="L25" s="118"/>
    </row>
  </sheetData>
  <sheetProtection algorithmName="SHA-512" hashValue="X1zfKnZcXgt/nq9mqzEgixdatBfslr+Bx3mg7GURTAuQVpu0vGqpfGGxqJLqAm4xCNc/FO3rPSMkZLako214UA==" saltValue="fesd6o3s9kIWzSRHA1CT8g==" spinCount="100000" sheet="1" objects="1" scenarios="1"/>
  <mergeCells count="24">
    <mergeCell ref="A25:L25"/>
    <mergeCell ref="J5:L5"/>
    <mergeCell ref="H12:I12"/>
    <mergeCell ref="J11:L11"/>
    <mergeCell ref="C13:L13"/>
    <mergeCell ref="C12:G12"/>
    <mergeCell ref="C14:L14"/>
    <mergeCell ref="A11:B11"/>
    <mergeCell ref="A12:B12"/>
    <mergeCell ref="A13:B13"/>
    <mergeCell ref="A14:B14"/>
    <mergeCell ref="I2:L2"/>
    <mergeCell ref="A21:L21"/>
    <mergeCell ref="A15:B15"/>
    <mergeCell ref="H11:I11"/>
    <mergeCell ref="C15:L15"/>
    <mergeCell ref="A17:B17"/>
    <mergeCell ref="A3:L3"/>
    <mergeCell ref="C11:D11"/>
    <mergeCell ref="F11:G11"/>
    <mergeCell ref="A20:L20"/>
    <mergeCell ref="C17:F17"/>
    <mergeCell ref="G17:H17"/>
    <mergeCell ref="I17:L17"/>
  </mergeCells>
  <phoneticPr fontId="2"/>
  <dataValidations count="2">
    <dataValidation type="list" allowBlank="1" showInputMessage="1" showErrorMessage="1" sqref="K12" xr:uid="{ABC6FF93-8A40-46F7-80B3-0CD1D3670E4A}">
      <formula1>"1,2,3,4"</formula1>
    </dataValidation>
    <dataValidation type="list" allowBlank="1" showInputMessage="1" showErrorMessage="1" sqref="N3" xr:uid="{FBBF217D-4679-4C99-86E5-F70DFF0AA9BA}">
      <formula1>"前期,後期"</formula1>
    </dataValidation>
  </dataValidations>
  <printOptions horizontalCentered="1"/>
  <pageMargins left="0.78740157480314965" right="0.78740157480314965" top="0.59055118110236227" bottom="0.39370078740157483" header="0.31496062992125984" footer="0.31496062992125984"/>
  <pageSetup paperSize="9" scale="75"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F9A87757-6ADE-4C3A-B7E2-C7FFE4F41FBD}">
          <x14:formula1>
            <xm:f>マスターデータ!$A$12:$A$17</xm:f>
          </x14:formula1>
          <xm:sqref>C12:G12</xm:sqref>
        </x14:dataValidation>
        <x14:dataValidation type="list" allowBlank="1" showInputMessage="1" showErrorMessage="1" xr:uid="{57ED4A25-5F8B-4010-A627-709127F781DA}">
          <x14:formula1>
            <xm:f>マスターデータ!$A$7:$A$8</xm:f>
          </x14:formula1>
          <xm:sqref>C11:D11</xm:sqref>
        </x14:dataValidation>
        <x14:dataValidation type="list" allowBlank="1" showInputMessage="1" showErrorMessage="1" xr:uid="{181CB08D-C847-43E8-A88C-5FBAAB34657E}">
          <x14:formula1>
            <xm:f>マスターデータ!$B$21:$B$23</xm:f>
          </x14:formula1>
          <xm:sqref>C17:F17</xm:sqref>
        </x14:dataValidation>
        <x14:dataValidation type="list" allowBlank="1" showInputMessage="1" showErrorMessage="1" xr:uid="{E2C8436B-C778-40F6-9ECE-4EBA46D27E26}">
          <x14:formula1>
            <xm:f>マスターデータ!$A$27:$A$30</xm:f>
          </x14:formula1>
          <xm:sqref>I17:L17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20A55-5FB4-4385-8FEF-F3F83452F853}">
  <sheetPr>
    <pageSetUpPr fitToPage="1"/>
  </sheetPr>
  <dimension ref="A1:P23"/>
  <sheetViews>
    <sheetView view="pageBreakPreview" zoomScale="85" zoomScaleNormal="100" zoomScaleSheetLayoutView="85" workbookViewId="0">
      <selection activeCell="A9" sqref="A9:A23"/>
    </sheetView>
  </sheetViews>
  <sheetFormatPr defaultColWidth="8.6875" defaultRowHeight="22.25" customHeight="1"/>
  <cols>
    <col min="1" max="1" width="3.375" style="1" bestFit="1" customWidth="1"/>
    <col min="2" max="2" width="3.1875" style="1" customWidth="1"/>
    <col min="3" max="3" width="4.6875" style="1" customWidth="1"/>
    <col min="4" max="4" width="3.1875" style="1" customWidth="1"/>
    <col min="5" max="5" width="7.6875" style="1" customWidth="1"/>
    <col min="6" max="7" width="8.6875" style="1" customWidth="1"/>
    <col min="8" max="8" width="5.1875" style="1" bestFit="1" customWidth="1"/>
    <col min="9" max="9" width="9.6875" style="1" customWidth="1"/>
    <col min="10" max="11" width="8.6875" style="1"/>
    <col min="12" max="12" width="4.6875" style="1" customWidth="1"/>
    <col min="13" max="13" width="10.6875" style="1" customWidth="1"/>
    <col min="14" max="14" width="5.875" style="1" bestFit="1" customWidth="1"/>
    <col min="15" max="16384" width="8.6875" style="1"/>
  </cols>
  <sheetData>
    <row r="1" spans="1:16" ht="126" customHeight="1"/>
    <row r="2" spans="1:16" ht="16.25" customHeight="1">
      <c r="P2" s="18" t="s">
        <v>222</v>
      </c>
    </row>
    <row r="3" spans="1:16" ht="45" customHeight="1">
      <c r="A3" s="106" t="s">
        <v>251</v>
      </c>
      <c r="B3" s="106"/>
      <c r="C3" s="106"/>
      <c r="D3" s="106"/>
      <c r="E3" s="106"/>
      <c r="F3" s="106"/>
      <c r="G3" s="106"/>
      <c r="H3" s="106"/>
      <c r="I3" s="106"/>
      <c r="J3" s="106"/>
      <c r="K3" s="106"/>
      <c r="L3" s="106"/>
      <c r="M3" s="106"/>
      <c r="N3" s="106"/>
      <c r="O3" s="106"/>
      <c r="P3" s="106"/>
    </row>
    <row r="5" spans="1:16" ht="22.25" customHeight="1">
      <c r="A5" s="101" t="s">
        <v>29</v>
      </c>
      <c r="B5" s="131"/>
      <c r="C5" s="131"/>
      <c r="D5" s="131"/>
      <c r="E5" s="102"/>
      <c r="F5" s="132" t="str">
        <f>様式1!C11</f>
        <v>令和</v>
      </c>
      <c r="G5" s="133"/>
      <c r="H5" s="29" t="str">
        <f>IF(様式1!E11="","-",様式1!E11)</f>
        <v>-</v>
      </c>
      <c r="I5" s="109" t="s">
        <v>33</v>
      </c>
      <c r="J5" s="110"/>
      <c r="K5" s="120" t="s">
        <v>34</v>
      </c>
      <c r="L5" s="130"/>
      <c r="M5" s="121"/>
      <c r="N5" s="101" t="str">
        <f>IF(様式1!J11="","-",様式1!J11)</f>
        <v>-</v>
      </c>
      <c r="O5" s="131"/>
      <c r="P5" s="102"/>
    </row>
    <row r="6" spans="1:16" ht="22.25" customHeight="1">
      <c r="A6" s="101" t="s">
        <v>30</v>
      </c>
      <c r="B6" s="131"/>
      <c r="C6" s="131"/>
      <c r="D6" s="131"/>
      <c r="E6" s="102"/>
      <c r="F6" s="127" t="str">
        <f>IF(様式1!C12="","-",様式1!C12)</f>
        <v>-</v>
      </c>
      <c r="G6" s="128"/>
      <c r="H6" s="128"/>
      <c r="I6" s="128"/>
      <c r="J6" s="129"/>
      <c r="K6" s="120" t="s">
        <v>35</v>
      </c>
      <c r="L6" s="130"/>
      <c r="M6" s="121"/>
      <c r="N6" s="101" t="str">
        <f>IF(様式1!K12="","-",様式1!K12)</f>
        <v>-</v>
      </c>
      <c r="O6" s="131"/>
      <c r="P6" s="19" t="s">
        <v>36</v>
      </c>
    </row>
    <row r="7" spans="1:16" ht="22.25" customHeight="1">
      <c r="A7" s="101" t="s">
        <v>31</v>
      </c>
      <c r="B7" s="131"/>
      <c r="C7" s="131"/>
      <c r="D7" s="131"/>
      <c r="E7" s="102"/>
      <c r="F7" s="127" t="str">
        <f>IF(様式1!C13="","-",様式1!C13)</f>
        <v>-</v>
      </c>
      <c r="G7" s="128"/>
      <c r="H7" s="128"/>
      <c r="I7" s="128"/>
      <c r="J7" s="128"/>
      <c r="K7" s="128"/>
      <c r="L7" s="128"/>
      <c r="M7" s="128"/>
      <c r="N7" s="128"/>
      <c r="O7" s="128"/>
      <c r="P7" s="129"/>
    </row>
    <row r="8" spans="1:16" ht="22.25" customHeight="1">
      <c r="A8" s="27"/>
      <c r="B8" s="24"/>
      <c r="C8" s="24"/>
      <c r="D8" s="24"/>
      <c r="E8" s="25"/>
      <c r="F8" s="25"/>
      <c r="G8" s="26"/>
      <c r="H8" s="26"/>
      <c r="I8" s="26"/>
      <c r="J8" s="26"/>
      <c r="K8" s="26"/>
      <c r="L8" s="26"/>
      <c r="M8" s="27"/>
      <c r="N8" s="26"/>
      <c r="O8" s="26"/>
      <c r="P8" s="26"/>
    </row>
    <row r="9" spans="1:16" ht="36.75">
      <c r="A9" s="134" t="s">
        <v>280</v>
      </c>
      <c r="B9" s="140" t="s">
        <v>279</v>
      </c>
      <c r="C9" s="125" t="s">
        <v>265</v>
      </c>
      <c r="D9" s="142" t="s">
        <v>79</v>
      </c>
      <c r="E9" s="28" t="s">
        <v>64</v>
      </c>
      <c r="F9" s="100" t="s">
        <v>65</v>
      </c>
      <c r="G9" s="100"/>
      <c r="H9" s="28" t="s">
        <v>66</v>
      </c>
      <c r="I9" s="28" t="s">
        <v>67</v>
      </c>
      <c r="J9" s="100" t="s">
        <v>269</v>
      </c>
      <c r="K9" s="100"/>
      <c r="L9" s="100"/>
      <c r="M9" s="100"/>
      <c r="N9" s="100"/>
      <c r="O9" s="100"/>
      <c r="P9" s="100"/>
    </row>
    <row r="10" spans="1:16" ht="22.25" customHeight="1">
      <c r="A10" s="135"/>
      <c r="B10" s="141"/>
      <c r="C10" s="126"/>
      <c r="D10" s="143"/>
      <c r="E10" s="30" t="s">
        <v>68</v>
      </c>
      <c r="F10" s="138"/>
      <c r="G10" s="139"/>
      <c r="H10" s="6"/>
      <c r="I10" s="6"/>
      <c r="J10" s="112"/>
      <c r="K10" s="113"/>
      <c r="L10" s="113"/>
      <c r="M10" s="113"/>
      <c r="N10" s="148" t="s">
        <v>74</v>
      </c>
      <c r="O10" s="148"/>
      <c r="P10" s="149"/>
    </row>
    <row r="11" spans="1:16" ht="22.25" customHeight="1">
      <c r="A11" s="135"/>
      <c r="B11" s="141"/>
      <c r="C11" s="126"/>
      <c r="D11" s="143"/>
      <c r="E11" s="30" t="s">
        <v>69</v>
      </c>
      <c r="F11" s="138"/>
      <c r="G11" s="139"/>
      <c r="H11" s="6"/>
      <c r="I11" s="6"/>
      <c r="J11" s="112"/>
      <c r="K11" s="113"/>
      <c r="L11" s="113"/>
      <c r="M11" s="113"/>
      <c r="N11" s="148" t="s">
        <v>74</v>
      </c>
      <c r="O11" s="148"/>
      <c r="P11" s="149"/>
    </row>
    <row r="12" spans="1:16" ht="22.25" customHeight="1">
      <c r="A12" s="135"/>
      <c r="B12" s="141"/>
      <c r="C12" s="126"/>
      <c r="D12" s="143"/>
      <c r="E12" s="6"/>
      <c r="F12" s="138"/>
      <c r="G12" s="139"/>
      <c r="H12" s="6"/>
      <c r="I12" s="6"/>
      <c r="J12" s="112"/>
      <c r="K12" s="113"/>
      <c r="L12" s="113"/>
      <c r="M12" s="113"/>
      <c r="N12" s="148" t="s">
        <v>74</v>
      </c>
      <c r="O12" s="148"/>
      <c r="P12" s="149"/>
    </row>
    <row r="13" spans="1:16" ht="22.25" customHeight="1">
      <c r="A13" s="135"/>
      <c r="B13" s="141"/>
      <c r="C13" s="126"/>
      <c r="D13" s="143"/>
      <c r="E13" s="6"/>
      <c r="F13" s="138"/>
      <c r="G13" s="139"/>
      <c r="H13" s="6"/>
      <c r="I13" s="6"/>
      <c r="J13" s="112"/>
      <c r="K13" s="113"/>
      <c r="L13" s="113"/>
      <c r="M13" s="113"/>
      <c r="N13" s="148" t="s">
        <v>74</v>
      </c>
      <c r="O13" s="148"/>
      <c r="P13" s="149"/>
    </row>
    <row r="14" spans="1:16" ht="22.25" customHeight="1">
      <c r="A14" s="135"/>
      <c r="B14" s="141"/>
      <c r="C14" s="126"/>
      <c r="D14" s="143"/>
      <c r="E14" s="6"/>
      <c r="F14" s="138"/>
      <c r="G14" s="139"/>
      <c r="H14" s="6"/>
      <c r="I14" s="6"/>
      <c r="J14" s="112"/>
      <c r="K14" s="113"/>
      <c r="L14" s="113"/>
      <c r="M14" s="113"/>
      <c r="N14" s="148" t="s">
        <v>74</v>
      </c>
      <c r="O14" s="148"/>
      <c r="P14" s="149"/>
    </row>
    <row r="15" spans="1:16" ht="22.25" customHeight="1">
      <c r="A15" s="135"/>
      <c r="B15" s="141"/>
      <c r="C15" s="126"/>
      <c r="D15" s="143"/>
      <c r="E15" s="6"/>
      <c r="F15" s="138"/>
      <c r="G15" s="139"/>
      <c r="H15" s="6"/>
      <c r="I15" s="6"/>
      <c r="J15" s="112"/>
      <c r="K15" s="113"/>
      <c r="L15" s="113"/>
      <c r="M15" s="113"/>
      <c r="N15" s="148" t="s">
        <v>74</v>
      </c>
      <c r="O15" s="148"/>
      <c r="P15" s="149"/>
    </row>
    <row r="16" spans="1:16" ht="36.75">
      <c r="A16" s="135"/>
      <c r="B16" s="141"/>
      <c r="C16" s="125" t="s">
        <v>78</v>
      </c>
      <c r="D16" s="142" t="s">
        <v>77</v>
      </c>
      <c r="E16" s="28" t="s">
        <v>64</v>
      </c>
      <c r="F16" s="100" t="s">
        <v>65</v>
      </c>
      <c r="G16" s="100"/>
      <c r="H16" s="28" t="s">
        <v>66</v>
      </c>
      <c r="I16" s="100" t="s">
        <v>71</v>
      </c>
      <c r="J16" s="100"/>
      <c r="K16" s="100"/>
      <c r="L16" s="100"/>
      <c r="M16" s="100"/>
      <c r="N16" s="28" t="s">
        <v>57</v>
      </c>
      <c r="O16" s="100" t="s">
        <v>72</v>
      </c>
      <c r="P16" s="100"/>
    </row>
    <row r="17" spans="1:16" ht="22.25" customHeight="1">
      <c r="A17" s="135"/>
      <c r="B17" s="141"/>
      <c r="C17" s="126"/>
      <c r="D17" s="143"/>
      <c r="E17" s="30" t="s">
        <v>70</v>
      </c>
      <c r="F17" s="136" t="str">
        <f>IF(様式1!C13="","-",様式1!C13)</f>
        <v>-</v>
      </c>
      <c r="G17" s="137"/>
      <c r="H17" s="6"/>
      <c r="I17" s="31" t="s">
        <v>73</v>
      </c>
      <c r="J17" s="145" t="str">
        <f>_xlfn.XLOOKUP(F6,マスターデータ!$A$12:$A$17,マスターデータ!$C$12:$C$17,"室蘭工業大学",0)</f>
        <v>室蘭工業大学</v>
      </c>
      <c r="K17" s="146"/>
      <c r="L17" s="147"/>
      <c r="M17" s="32" t="s">
        <v>88</v>
      </c>
      <c r="N17" s="30" t="str">
        <f>IF(様式1!K12="","-",様式1!K12)</f>
        <v>-</v>
      </c>
      <c r="O17" s="101" t="s">
        <v>76</v>
      </c>
      <c r="P17" s="102"/>
    </row>
    <row r="18" spans="1:16" ht="22.25" customHeight="1">
      <c r="A18" s="135"/>
      <c r="B18" s="141"/>
      <c r="C18" s="126"/>
      <c r="D18" s="143"/>
      <c r="E18" s="6"/>
      <c r="F18" s="138"/>
      <c r="G18" s="139"/>
      <c r="H18" s="6"/>
      <c r="I18" s="7"/>
      <c r="J18" s="144"/>
      <c r="K18" s="144"/>
      <c r="L18" s="144"/>
      <c r="M18" s="8"/>
      <c r="N18" s="6"/>
      <c r="O18" s="122"/>
      <c r="P18" s="124"/>
    </row>
    <row r="19" spans="1:16" ht="22.25" customHeight="1">
      <c r="A19" s="135"/>
      <c r="B19" s="141"/>
      <c r="C19" s="126"/>
      <c r="D19" s="143"/>
      <c r="E19" s="6"/>
      <c r="F19" s="138"/>
      <c r="G19" s="139"/>
      <c r="H19" s="6"/>
      <c r="I19" s="7"/>
      <c r="J19" s="144"/>
      <c r="K19" s="144"/>
      <c r="L19" s="144"/>
      <c r="M19" s="8"/>
      <c r="N19" s="6"/>
      <c r="O19" s="122"/>
      <c r="P19" s="124"/>
    </row>
    <row r="20" spans="1:16" ht="22.25" customHeight="1">
      <c r="A20" s="135"/>
      <c r="B20" s="141"/>
      <c r="C20" s="126"/>
      <c r="D20" s="143"/>
      <c r="E20" s="6"/>
      <c r="F20" s="138"/>
      <c r="G20" s="139"/>
      <c r="H20" s="6"/>
      <c r="I20" s="7"/>
      <c r="J20" s="144"/>
      <c r="K20" s="144"/>
      <c r="L20" s="144"/>
      <c r="M20" s="8"/>
      <c r="N20" s="6"/>
      <c r="O20" s="122"/>
      <c r="P20" s="124"/>
    </row>
    <row r="21" spans="1:16" ht="22.25" customHeight="1">
      <c r="A21" s="135"/>
      <c r="B21" s="141"/>
      <c r="C21" s="126"/>
      <c r="D21" s="143"/>
      <c r="E21" s="6"/>
      <c r="F21" s="138"/>
      <c r="G21" s="139"/>
      <c r="H21" s="6"/>
      <c r="I21" s="7"/>
      <c r="J21" s="144"/>
      <c r="K21" s="144"/>
      <c r="L21" s="144"/>
      <c r="M21" s="8"/>
      <c r="N21" s="6"/>
      <c r="O21" s="122"/>
      <c r="P21" s="124"/>
    </row>
    <row r="22" spans="1:16" ht="22.25" customHeight="1">
      <c r="A22" s="135"/>
      <c r="B22" s="141"/>
      <c r="C22" s="126"/>
      <c r="D22" s="143"/>
      <c r="E22" s="6"/>
      <c r="F22" s="138"/>
      <c r="G22" s="139"/>
      <c r="H22" s="6"/>
      <c r="I22" s="7"/>
      <c r="J22" s="144"/>
      <c r="K22" s="144"/>
      <c r="L22" s="144"/>
      <c r="M22" s="8"/>
      <c r="N22" s="6"/>
      <c r="O22" s="122"/>
      <c r="P22" s="124"/>
    </row>
    <row r="23" spans="1:16" ht="22.25" customHeight="1">
      <c r="A23" s="135"/>
      <c r="B23" s="141"/>
      <c r="C23" s="126"/>
      <c r="D23" s="143"/>
      <c r="E23" s="6"/>
      <c r="F23" s="138"/>
      <c r="G23" s="139"/>
      <c r="H23" s="6"/>
      <c r="I23" s="7"/>
      <c r="J23" s="144"/>
      <c r="K23" s="144"/>
      <c r="L23" s="144"/>
      <c r="M23" s="8"/>
      <c r="N23" s="6"/>
      <c r="O23" s="122"/>
      <c r="P23" s="124"/>
    </row>
  </sheetData>
  <sheetProtection algorithmName="SHA-512" hashValue="ZxgLeimSCQCXWo2dJvLe9teRCmH87CkNcBul8hkV0ChVO263the1V6MFzqSv/F6q3S0puEMsPcZI+59IW18utA==" saltValue="BHlW5w763APo4+5Ph1w9pQ==" spinCount="100000" sheet="1" objects="1" scenarios="1"/>
  <mergeCells count="62">
    <mergeCell ref="N10:P10"/>
    <mergeCell ref="J10:M10"/>
    <mergeCell ref="J11:M11"/>
    <mergeCell ref="N11:P11"/>
    <mergeCell ref="J12:M12"/>
    <mergeCell ref="N12:P12"/>
    <mergeCell ref="N13:P13"/>
    <mergeCell ref="J14:M14"/>
    <mergeCell ref="N14:P14"/>
    <mergeCell ref="J15:M15"/>
    <mergeCell ref="N15:P15"/>
    <mergeCell ref="O22:P22"/>
    <mergeCell ref="O23:P23"/>
    <mergeCell ref="O17:P17"/>
    <mergeCell ref="O18:P18"/>
    <mergeCell ref="O19:P19"/>
    <mergeCell ref="O20:P20"/>
    <mergeCell ref="O21:P21"/>
    <mergeCell ref="J19:L19"/>
    <mergeCell ref="J20:L20"/>
    <mergeCell ref="J21:L21"/>
    <mergeCell ref="J22:L22"/>
    <mergeCell ref="J23:L23"/>
    <mergeCell ref="F13:G13"/>
    <mergeCell ref="F14:G14"/>
    <mergeCell ref="F15:G15"/>
    <mergeCell ref="I16:M16"/>
    <mergeCell ref="J18:L18"/>
    <mergeCell ref="J17:L17"/>
    <mergeCell ref="J13:M13"/>
    <mergeCell ref="O16:P16"/>
    <mergeCell ref="A9:A23"/>
    <mergeCell ref="F17:G17"/>
    <mergeCell ref="F18:G18"/>
    <mergeCell ref="F19:G19"/>
    <mergeCell ref="F20:G20"/>
    <mergeCell ref="F21:G21"/>
    <mergeCell ref="F22:G22"/>
    <mergeCell ref="F23:G23"/>
    <mergeCell ref="F10:G10"/>
    <mergeCell ref="F11:G11"/>
    <mergeCell ref="F12:G12"/>
    <mergeCell ref="B9:B23"/>
    <mergeCell ref="D9:D15"/>
    <mergeCell ref="D16:D23"/>
    <mergeCell ref="C9:C15"/>
    <mergeCell ref="C16:C23"/>
    <mergeCell ref="F9:G9"/>
    <mergeCell ref="J9:P9"/>
    <mergeCell ref="F16:G16"/>
    <mergeCell ref="A3:P3"/>
    <mergeCell ref="F6:J6"/>
    <mergeCell ref="K6:M6"/>
    <mergeCell ref="N6:O6"/>
    <mergeCell ref="F7:P7"/>
    <mergeCell ref="A6:E6"/>
    <mergeCell ref="A7:E7"/>
    <mergeCell ref="F5:G5"/>
    <mergeCell ref="I5:J5"/>
    <mergeCell ref="K5:M5"/>
    <mergeCell ref="N5:P5"/>
    <mergeCell ref="A5:E5"/>
  </mergeCells>
  <phoneticPr fontId="2"/>
  <conditionalFormatting sqref="H5 N5:N6 F6:F7">
    <cfRule type="expression" dxfId="0" priority="1">
      <formula>#REF!=""</formula>
    </cfRule>
  </conditionalFormatting>
  <dataValidations count="1">
    <dataValidation type="whole" operator="greaterThanOrEqual" allowBlank="1" showInputMessage="1" showErrorMessage="1" sqref="H10:H15 H17:H23 N18:N23" xr:uid="{D296A3FB-17FE-4FCE-B519-03ACCEC7F91A}">
      <formula1>0</formula1>
    </dataValidation>
  </dataValidations>
  <printOptions horizontalCentered="1"/>
  <pageMargins left="0.59055118110236227" right="0.59055118110236227" top="0.59055118110236227" bottom="0.39370078740157483" header="0.31496062992125984" footer="0.31496062992125984"/>
  <pageSetup paperSize="9" scale="75" orientation="portrait"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8D9CAE9D-886A-4041-AEDF-8281A1F83B37}">
          <x14:formula1>
            <xm:f>マスターデータ!$A$12:$A$17</xm:f>
          </x14:formula1>
          <xm:sqref>F6:J6</xm:sqref>
        </x14:dataValidation>
        <x14:dataValidation type="list" allowBlank="1" showInputMessage="1" showErrorMessage="1" xr:uid="{12D1341C-C3ED-4745-AC57-4C01C53A8524}">
          <x14:formula1>
            <xm:f>マスターデータ!$B$55:$B$56</xm:f>
          </x14:formula1>
          <xm:sqref>O17:P17</xm:sqref>
        </x14:dataValidation>
        <x14:dataValidation type="list" allowBlank="1" showInputMessage="1" showErrorMessage="1" xr:uid="{32251057-8EBD-4B11-9171-2B0376C49DEE}">
          <x14:formula1>
            <xm:f>マスターデータ!$A$36</xm:f>
          </x14:formula1>
          <xm:sqref>E18:E23</xm:sqref>
        </x14:dataValidation>
        <x14:dataValidation type="list" allowBlank="1" showInputMessage="1" showErrorMessage="1" xr:uid="{3BC51A3D-1E63-470D-A825-C4693B87BBB2}">
          <x14:formula1>
            <xm:f>マスターデータ!$A$40:$A$41</xm:f>
          </x14:formula1>
          <xm:sqref>I18:I23</xm:sqref>
        </x14:dataValidation>
        <x14:dataValidation type="list" allowBlank="1" showInputMessage="1" showErrorMessage="1" xr:uid="{3F0B7B66-2C3E-428A-A9A8-403FED36F5E0}">
          <x14:formula1>
            <xm:f>マスターデータ!$A$45:$A$51</xm:f>
          </x14:formula1>
          <xm:sqref>M18:M23</xm:sqref>
        </x14:dataValidation>
        <x14:dataValidation type="list" allowBlank="1" showInputMessage="1" showErrorMessage="1" xr:uid="{A64B0A52-F2C1-44DC-9C90-62A4361BFC60}">
          <x14:formula1>
            <xm:f>マスターデータ!$B$55</xm:f>
          </x14:formula1>
          <xm:sqref>O18:P23</xm:sqref>
        </x14:dataValidation>
        <x14:dataValidation type="list" allowBlank="1" showInputMessage="1" showErrorMessage="1" xr:uid="{26BE94F9-E1A2-430B-964C-DD33FEDA5B50}">
          <x14:formula1>
            <xm:f>マスターデータ!$A$34:$A$35</xm:f>
          </x14:formula1>
          <xm:sqref>E12:E15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05F90-E67E-4061-8B0B-8ED3E4922B54}">
  <sheetPr>
    <pageSetUpPr fitToPage="1"/>
  </sheetPr>
  <dimension ref="A1:L33"/>
  <sheetViews>
    <sheetView view="pageBreakPreview" zoomScale="85" zoomScaleNormal="100" zoomScaleSheetLayoutView="85" workbookViewId="0">
      <selection activeCell="I22" sqref="I22:J22"/>
    </sheetView>
  </sheetViews>
  <sheetFormatPr defaultColWidth="8.6875" defaultRowHeight="12.75"/>
  <cols>
    <col min="1" max="16384" width="8.6875" style="1"/>
  </cols>
  <sheetData>
    <row r="1" spans="1:12" ht="126" customHeight="1"/>
    <row r="2" spans="1:12" ht="16.25" customHeight="1">
      <c r="I2" s="97" t="s">
        <v>118</v>
      </c>
      <c r="J2" s="97"/>
      <c r="K2" s="97"/>
      <c r="L2" s="97"/>
    </row>
    <row r="3" spans="1:12" ht="45" customHeight="1">
      <c r="A3" s="106" t="s">
        <v>259</v>
      </c>
      <c r="B3" s="106"/>
      <c r="C3" s="106"/>
      <c r="D3" s="106"/>
      <c r="E3" s="106"/>
      <c r="F3" s="106"/>
      <c r="G3" s="106"/>
      <c r="H3" s="106"/>
      <c r="I3" s="106"/>
      <c r="J3" s="106"/>
      <c r="K3" s="106"/>
      <c r="L3" s="106"/>
    </row>
    <row r="4" spans="1:12" ht="16.25" customHeight="1">
      <c r="J4" s="152" t="str">
        <f>IF(様式1!J5="","-",様式1!J5)</f>
        <v>-</v>
      </c>
      <c r="K4" s="152"/>
      <c r="L4" s="152"/>
    </row>
    <row r="5" spans="1:12" ht="22.5" customHeight="1">
      <c r="A5" s="22" t="s">
        <v>0</v>
      </c>
    </row>
    <row r="6" spans="1:12" ht="16.25" customHeight="1"/>
    <row r="7" spans="1:12" ht="34.5" customHeight="1">
      <c r="A7" s="33" t="s">
        <v>7</v>
      </c>
      <c r="B7" s="150" t="str">
        <f>IF(様式1!J11="","-",様式1!J11)</f>
        <v>-</v>
      </c>
      <c r="C7" s="150"/>
      <c r="D7" s="150"/>
      <c r="E7" s="34" t="s">
        <v>6</v>
      </c>
      <c r="F7" s="101" t="str">
        <f>IF(様式1!C12="","-",様式1!C12)</f>
        <v>-</v>
      </c>
      <c r="G7" s="131"/>
      <c r="H7" s="102"/>
      <c r="I7" s="33" t="s">
        <v>8</v>
      </c>
      <c r="J7" s="101" t="str">
        <f>IF(様式1!C13="","-",様式1!C13)</f>
        <v>-</v>
      </c>
      <c r="K7" s="131"/>
      <c r="L7" s="102"/>
    </row>
    <row r="8" spans="1:12" ht="16.25" customHeight="1"/>
    <row r="9" spans="1:12" ht="16.25" customHeight="1">
      <c r="B9" s="1" t="s">
        <v>255</v>
      </c>
    </row>
    <row r="10" spans="1:12" ht="35.25" customHeight="1">
      <c r="B10" s="151" t="str">
        <f>"In connection with the application for tuition fee exemption and deferral, I hereby declare the income and expenditure per month for the fiscal year "&amp;マスターデータ!B2&amp;", as evidenced by the following documents."</f>
        <v>In connection with the application for tuition fee exemption and deferral, I hereby declare the income and expenditure per month for the fiscal year 2026, as evidenced by the following documents.</v>
      </c>
      <c r="C10" s="151"/>
      <c r="D10" s="151"/>
      <c r="E10" s="151"/>
      <c r="F10" s="151"/>
      <c r="G10" s="151"/>
      <c r="H10" s="151"/>
      <c r="I10" s="151"/>
      <c r="J10" s="151"/>
      <c r="K10" s="151"/>
    </row>
    <row r="11" spans="1:12" ht="21">
      <c r="F11" s="153" t="s">
        <v>1</v>
      </c>
      <c r="G11" s="153"/>
    </row>
    <row r="12" spans="1:12" ht="15.75" customHeight="1" thickBot="1">
      <c r="F12" s="35"/>
      <c r="G12" s="35"/>
    </row>
    <row r="13" spans="1:12" ht="33" customHeight="1" thickBot="1">
      <c r="B13" s="154" t="s">
        <v>270</v>
      </c>
      <c r="C13" s="155"/>
      <c r="D13" s="5">
        <v>1</v>
      </c>
      <c r="E13" s="24" t="s">
        <v>2</v>
      </c>
      <c r="F13" s="111" t="s">
        <v>278</v>
      </c>
      <c r="G13" s="111"/>
      <c r="H13" s="111"/>
      <c r="I13" s="111"/>
      <c r="J13" s="111"/>
      <c r="K13" s="111"/>
    </row>
    <row r="14" spans="1:12" ht="13.15" thickBot="1"/>
    <row r="15" spans="1:12" ht="21" customHeight="1">
      <c r="B15" s="156" t="s">
        <v>4</v>
      </c>
      <c r="C15" s="157"/>
      <c r="D15" s="157"/>
      <c r="E15" s="157"/>
      <c r="F15" s="158"/>
      <c r="G15" s="159" t="s">
        <v>5</v>
      </c>
      <c r="H15" s="157"/>
      <c r="I15" s="157"/>
      <c r="J15" s="157"/>
      <c r="K15" s="158"/>
    </row>
    <row r="16" spans="1:12" ht="40.25" customHeight="1">
      <c r="B16" s="160" t="s">
        <v>18</v>
      </c>
      <c r="C16" s="161"/>
      <c r="D16" s="162"/>
      <c r="E16" s="163"/>
      <c r="F16" s="36" t="s">
        <v>21</v>
      </c>
      <c r="G16" s="164" t="s">
        <v>10</v>
      </c>
      <c r="H16" s="165"/>
      <c r="I16" s="162"/>
      <c r="J16" s="163"/>
      <c r="K16" s="36" t="s">
        <v>21</v>
      </c>
    </row>
    <row r="17" spans="1:12" ht="40.25" customHeight="1">
      <c r="B17" s="160" t="s">
        <v>19</v>
      </c>
      <c r="C17" s="161"/>
      <c r="D17" s="162"/>
      <c r="E17" s="163"/>
      <c r="F17" s="36" t="s">
        <v>21</v>
      </c>
      <c r="G17" s="160" t="s">
        <v>11</v>
      </c>
      <c r="H17" s="161"/>
      <c r="I17" s="162"/>
      <c r="J17" s="163"/>
      <c r="K17" s="36" t="s">
        <v>21</v>
      </c>
    </row>
    <row r="18" spans="1:12" ht="40.25" customHeight="1">
      <c r="B18" s="160" t="s">
        <v>12</v>
      </c>
      <c r="C18" s="161"/>
      <c r="D18" s="162"/>
      <c r="E18" s="163"/>
      <c r="F18" s="36" t="s">
        <v>21</v>
      </c>
      <c r="G18" s="160" t="s">
        <v>13</v>
      </c>
      <c r="H18" s="161"/>
      <c r="I18" s="162"/>
      <c r="J18" s="163"/>
      <c r="K18" s="36" t="s">
        <v>21</v>
      </c>
    </row>
    <row r="19" spans="1:12" ht="40.25" customHeight="1">
      <c r="B19" s="160" t="s">
        <v>14</v>
      </c>
      <c r="C19" s="161"/>
      <c r="D19" s="162"/>
      <c r="E19" s="163"/>
      <c r="F19" s="36" t="s">
        <v>21</v>
      </c>
      <c r="G19" s="160" t="s">
        <v>283</v>
      </c>
      <c r="H19" s="161"/>
      <c r="I19" s="162"/>
      <c r="J19" s="163"/>
      <c r="K19" s="36" t="s">
        <v>21</v>
      </c>
    </row>
    <row r="20" spans="1:12" ht="40.25" customHeight="1">
      <c r="B20" s="160" t="s">
        <v>263</v>
      </c>
      <c r="C20" s="161"/>
      <c r="D20" s="166">
        <f>様式3別紙!H54</f>
        <v>0</v>
      </c>
      <c r="E20" s="167"/>
      <c r="F20" s="36" t="s">
        <v>21</v>
      </c>
      <c r="G20" s="160" t="s">
        <v>15</v>
      </c>
      <c r="H20" s="161"/>
      <c r="I20" s="162"/>
      <c r="J20" s="163"/>
      <c r="K20" s="36" t="s">
        <v>21</v>
      </c>
    </row>
    <row r="21" spans="1:12" ht="40.25" customHeight="1">
      <c r="B21" s="160" t="s">
        <v>26</v>
      </c>
      <c r="C21" s="161"/>
      <c r="D21" s="162"/>
      <c r="E21" s="163"/>
      <c r="F21" s="36" t="s">
        <v>21</v>
      </c>
      <c r="G21" s="160" t="s">
        <v>16</v>
      </c>
      <c r="H21" s="161"/>
      <c r="I21" s="162"/>
      <c r="J21" s="163"/>
      <c r="K21" s="36" t="s">
        <v>21</v>
      </c>
    </row>
    <row r="22" spans="1:12" ht="40.25" customHeight="1">
      <c r="B22" s="160" t="s">
        <v>9</v>
      </c>
      <c r="C22" s="161"/>
      <c r="D22" s="162"/>
      <c r="E22" s="163"/>
      <c r="F22" s="36" t="s">
        <v>21</v>
      </c>
      <c r="G22" s="160" t="s">
        <v>284</v>
      </c>
      <c r="H22" s="161"/>
      <c r="I22" s="162"/>
      <c r="J22" s="163"/>
      <c r="K22" s="36" t="s">
        <v>21</v>
      </c>
    </row>
    <row r="23" spans="1:12" ht="40.25" customHeight="1">
      <c r="B23" s="160" t="s">
        <v>20</v>
      </c>
      <c r="C23" s="161"/>
      <c r="D23" s="162"/>
      <c r="E23" s="163"/>
      <c r="F23" s="36" t="s">
        <v>21</v>
      </c>
      <c r="G23" s="168" t="s">
        <v>24</v>
      </c>
      <c r="H23" s="115"/>
      <c r="I23" s="162"/>
      <c r="J23" s="163"/>
      <c r="K23" s="36" t="s">
        <v>21</v>
      </c>
    </row>
    <row r="24" spans="1:12" ht="40.25" customHeight="1">
      <c r="B24" s="178" t="s">
        <v>25</v>
      </c>
      <c r="C24" s="179"/>
      <c r="D24" s="162"/>
      <c r="E24" s="163"/>
      <c r="F24" s="36" t="s">
        <v>21</v>
      </c>
      <c r="G24" s="168" t="s">
        <v>24</v>
      </c>
      <c r="H24" s="115"/>
      <c r="I24" s="162"/>
      <c r="J24" s="163"/>
      <c r="K24" s="36" t="s">
        <v>21</v>
      </c>
    </row>
    <row r="25" spans="1:12" ht="40.25" customHeight="1" thickBot="1">
      <c r="B25" s="178" t="s">
        <v>25</v>
      </c>
      <c r="C25" s="179"/>
      <c r="D25" s="180"/>
      <c r="E25" s="181"/>
      <c r="F25" s="37" t="s">
        <v>21</v>
      </c>
      <c r="G25" s="178" t="s">
        <v>24</v>
      </c>
      <c r="H25" s="179"/>
      <c r="I25" s="180"/>
      <c r="J25" s="181"/>
      <c r="K25" s="37" t="s">
        <v>21</v>
      </c>
    </row>
    <row r="26" spans="1:12" ht="25.25" customHeight="1" thickTop="1">
      <c r="B26" s="169" t="s">
        <v>22</v>
      </c>
      <c r="C26" s="170"/>
      <c r="D26" s="171">
        <f>SUM(D16:E25)</f>
        <v>0</v>
      </c>
      <c r="E26" s="172"/>
      <c r="F26" s="38" t="s">
        <v>21</v>
      </c>
      <c r="G26" s="169" t="s">
        <v>23</v>
      </c>
      <c r="H26" s="170"/>
      <c r="I26" s="171">
        <f>SUM(I16:J25)</f>
        <v>0</v>
      </c>
      <c r="J26" s="172"/>
      <c r="K26" s="38" t="s">
        <v>21</v>
      </c>
    </row>
    <row r="27" spans="1:12" ht="25.25" customHeight="1" thickBot="1">
      <c r="B27" s="174" t="s">
        <v>116</v>
      </c>
      <c r="C27" s="175"/>
      <c r="D27" s="176">
        <f>D26*12</f>
        <v>0</v>
      </c>
      <c r="E27" s="177"/>
      <c r="F27" s="39" t="s">
        <v>21</v>
      </c>
      <c r="G27" s="174" t="s">
        <v>117</v>
      </c>
      <c r="H27" s="175"/>
      <c r="I27" s="176">
        <f>I26*12</f>
        <v>0</v>
      </c>
      <c r="J27" s="177"/>
      <c r="K27" s="39" t="s">
        <v>21</v>
      </c>
    </row>
    <row r="28" spans="1:12" ht="16.25" customHeight="1">
      <c r="B28" s="26"/>
      <c r="C28" s="24"/>
      <c r="D28" s="40" t="str">
        <f>IF(D26&lt;I26,"※エラー：収入より支出が多くなっています","")</f>
        <v/>
      </c>
      <c r="E28" s="41"/>
      <c r="F28" s="24"/>
      <c r="G28" s="26"/>
      <c r="H28" s="24"/>
      <c r="I28" s="41"/>
      <c r="J28" s="41"/>
      <c r="K28" s="24"/>
    </row>
    <row r="29" spans="1:12" ht="16.25" customHeight="1">
      <c r="B29" s="26"/>
      <c r="C29" s="24"/>
      <c r="D29" s="40" t="str">
        <f>IF(D26&lt;I26,"　Error: Expenses are greater than income.","")</f>
        <v/>
      </c>
      <c r="E29" s="41"/>
      <c r="F29" s="24"/>
      <c r="G29" s="26"/>
      <c r="H29" s="24"/>
      <c r="I29" s="41"/>
      <c r="J29" s="41"/>
      <c r="K29" s="24"/>
    </row>
    <row r="30" spans="1:12" ht="34.5" customHeight="1">
      <c r="A30" s="42" t="s">
        <v>3</v>
      </c>
      <c r="B30" s="111" t="s">
        <v>272</v>
      </c>
      <c r="C30" s="111"/>
      <c r="D30" s="111"/>
      <c r="E30" s="111"/>
      <c r="F30" s="111"/>
      <c r="G30" s="111"/>
      <c r="H30" s="111"/>
      <c r="I30" s="111"/>
      <c r="J30" s="111"/>
      <c r="K30" s="111"/>
      <c r="L30" s="173"/>
    </row>
    <row r="31" spans="1:12" ht="34.5" customHeight="1">
      <c r="A31" s="42" t="s">
        <v>199</v>
      </c>
      <c r="B31" s="111" t="s">
        <v>258</v>
      </c>
      <c r="C31" s="111"/>
      <c r="D31" s="111"/>
      <c r="E31" s="111"/>
      <c r="F31" s="111"/>
      <c r="G31" s="111"/>
      <c r="H31" s="111"/>
      <c r="I31" s="111"/>
      <c r="J31" s="111"/>
    </row>
    <row r="32" spans="1:12" ht="34.5" customHeight="1">
      <c r="A32" s="42" t="s">
        <v>200</v>
      </c>
      <c r="B32" s="111" t="s">
        <v>271</v>
      </c>
      <c r="C32" s="111"/>
      <c r="D32" s="111"/>
      <c r="E32" s="111"/>
      <c r="F32" s="111"/>
      <c r="G32" s="111"/>
      <c r="H32" s="111"/>
      <c r="I32" s="111"/>
      <c r="J32" s="111"/>
      <c r="K32" s="111"/>
    </row>
    <row r="33" spans="1:10" ht="34.5" customHeight="1">
      <c r="A33" s="42" t="s">
        <v>201</v>
      </c>
      <c r="B33" s="111" t="s">
        <v>17</v>
      </c>
      <c r="C33" s="111"/>
      <c r="D33" s="111"/>
      <c r="E33" s="111"/>
      <c r="F33" s="111"/>
      <c r="G33" s="111"/>
      <c r="H33" s="111"/>
      <c r="I33" s="111"/>
      <c r="J33" s="111"/>
    </row>
  </sheetData>
  <sheetProtection algorithmName="SHA-512" hashValue="XJAN+8g6b8OJq3uButIQH8fdr7ipvc2ABc59j/mg4qv6uAjNg6voznxJMgLsFSku6FzUIRJ17da5IcYUZGG7pQ==" saltValue="BT8p5szlQGTWVB8HNG+Qeg==" spinCount="100000" sheet="1" objects="1" scenarios="1"/>
  <mergeCells count="64">
    <mergeCell ref="B24:C24"/>
    <mergeCell ref="D24:E24"/>
    <mergeCell ref="G24:H24"/>
    <mergeCell ref="I24:J24"/>
    <mergeCell ref="B25:C25"/>
    <mergeCell ref="D25:E25"/>
    <mergeCell ref="G25:H25"/>
    <mergeCell ref="I25:J25"/>
    <mergeCell ref="B32:K32"/>
    <mergeCell ref="B33:J33"/>
    <mergeCell ref="B26:C26"/>
    <mergeCell ref="D26:E26"/>
    <mergeCell ref="G26:H26"/>
    <mergeCell ref="I26:J26"/>
    <mergeCell ref="B30:L30"/>
    <mergeCell ref="B31:J31"/>
    <mergeCell ref="B27:C27"/>
    <mergeCell ref="D27:E27"/>
    <mergeCell ref="G27:H27"/>
    <mergeCell ref="I27:J27"/>
    <mergeCell ref="I22:J22"/>
    <mergeCell ref="B23:C23"/>
    <mergeCell ref="D23:E23"/>
    <mergeCell ref="G23:H23"/>
    <mergeCell ref="I23:J23"/>
    <mergeCell ref="B22:C22"/>
    <mergeCell ref="D22:E22"/>
    <mergeCell ref="G22:H22"/>
    <mergeCell ref="B20:C20"/>
    <mergeCell ref="D20:E20"/>
    <mergeCell ref="G20:H20"/>
    <mergeCell ref="I20:J20"/>
    <mergeCell ref="B21:C21"/>
    <mergeCell ref="D21:E21"/>
    <mergeCell ref="G21:H21"/>
    <mergeCell ref="I21:J21"/>
    <mergeCell ref="B18:C18"/>
    <mergeCell ref="D18:E18"/>
    <mergeCell ref="G18:H18"/>
    <mergeCell ref="I18:J18"/>
    <mergeCell ref="B19:C19"/>
    <mergeCell ref="D19:E19"/>
    <mergeCell ref="G19:H19"/>
    <mergeCell ref="I19:J19"/>
    <mergeCell ref="B16:C16"/>
    <mergeCell ref="D16:E16"/>
    <mergeCell ref="G16:H16"/>
    <mergeCell ref="I16:J16"/>
    <mergeCell ref="B17:C17"/>
    <mergeCell ref="D17:E17"/>
    <mergeCell ref="G17:H17"/>
    <mergeCell ref="I17:J17"/>
    <mergeCell ref="F11:G11"/>
    <mergeCell ref="B13:C13"/>
    <mergeCell ref="F13:K13"/>
    <mergeCell ref="B15:F15"/>
    <mergeCell ref="G15:K15"/>
    <mergeCell ref="I2:L2"/>
    <mergeCell ref="B7:D7"/>
    <mergeCell ref="F7:H7"/>
    <mergeCell ref="J7:L7"/>
    <mergeCell ref="B10:K10"/>
    <mergeCell ref="A3:L3"/>
    <mergeCell ref="J4:L4"/>
  </mergeCells>
  <phoneticPr fontId="2"/>
  <printOptions horizontalCentered="1"/>
  <pageMargins left="0.78740157480314965" right="0.78740157480314965" top="0.59055118110236227" bottom="0.39370078740157483" header="0.31496062992125984" footer="0.31496062992125984"/>
  <pageSetup paperSize="9" scale="75"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C197D-53F6-49D7-AEAF-838128D6B76D}">
  <sheetPr>
    <pageSetUpPr fitToPage="1"/>
  </sheetPr>
  <dimension ref="A1:L54"/>
  <sheetViews>
    <sheetView view="pageBreakPreview" zoomScale="85" zoomScaleNormal="100" zoomScaleSheetLayoutView="85" workbookViewId="0">
      <selection activeCell="G23" sqref="G23"/>
    </sheetView>
  </sheetViews>
  <sheetFormatPr defaultColWidth="8.6875" defaultRowHeight="12.75"/>
  <cols>
    <col min="1" max="9" width="11.5625" style="1" customWidth="1"/>
    <col min="10" max="12" width="10.8125" style="1" customWidth="1"/>
    <col min="13" max="13" width="8.6875" style="1"/>
    <col min="14" max="14" width="11.5625" style="1" customWidth="1"/>
    <col min="15" max="15" width="10.8125" style="1" bestFit="1" customWidth="1"/>
    <col min="16" max="17" width="12.8125" style="1" bestFit="1" customWidth="1"/>
    <col min="18" max="18" width="11.75" style="1" customWidth="1"/>
    <col min="19" max="19" width="10.8125" style="1" bestFit="1" customWidth="1"/>
    <col min="20" max="20" width="12.8125" style="1" bestFit="1" customWidth="1"/>
    <col min="21" max="21" width="10.8125" style="1" bestFit="1" customWidth="1"/>
    <col min="22" max="16384" width="8.6875" style="1"/>
  </cols>
  <sheetData>
    <row r="1" spans="1:12" ht="126" customHeight="1"/>
    <row r="2" spans="1:12" ht="16.25" customHeight="1">
      <c r="F2" s="97" t="s">
        <v>241</v>
      </c>
      <c r="G2" s="97"/>
      <c r="H2" s="97"/>
      <c r="I2" s="97"/>
    </row>
    <row r="3" spans="1:12" ht="45" customHeight="1">
      <c r="A3" s="106" t="s">
        <v>264</v>
      </c>
      <c r="B3" s="106"/>
      <c r="C3" s="106"/>
      <c r="D3" s="106"/>
      <c r="E3" s="106"/>
      <c r="F3" s="106"/>
      <c r="G3" s="106"/>
      <c r="H3" s="106"/>
      <c r="I3" s="106"/>
      <c r="J3" s="85"/>
      <c r="K3" s="85"/>
      <c r="L3" s="85"/>
    </row>
    <row r="4" spans="1:12" ht="16.25" customHeight="1"/>
    <row r="5" spans="1:12" ht="34.5" customHeight="1">
      <c r="A5" s="33" t="s">
        <v>7</v>
      </c>
      <c r="B5" s="189" t="str">
        <f>IF(様式1!J11="","-",様式1!J11)</f>
        <v>-</v>
      </c>
      <c r="C5" s="161"/>
      <c r="D5" s="34" t="s">
        <v>6</v>
      </c>
      <c r="E5" s="101" t="str">
        <f>IF(様式1!C12="","-",様式1!C12)</f>
        <v>-</v>
      </c>
      <c r="F5" s="102"/>
      <c r="G5" s="33" t="s">
        <v>8</v>
      </c>
      <c r="H5" s="101" t="str">
        <f>IF(様式1!C13="","-",様式1!C13)</f>
        <v>-</v>
      </c>
      <c r="I5" s="102"/>
    </row>
    <row r="6" spans="1:12" ht="16.25" customHeight="1"/>
    <row r="7" spans="1:12" ht="16.25" customHeight="1">
      <c r="A7" s="1" t="s">
        <v>247</v>
      </c>
    </row>
    <row r="8" spans="1:12">
      <c r="A8" s="2" t="s">
        <v>248</v>
      </c>
    </row>
    <row r="9" spans="1:12" ht="16.25" customHeight="1"/>
    <row r="10" spans="1:12" ht="16.25" customHeight="1">
      <c r="A10" s="1" t="s">
        <v>243</v>
      </c>
    </row>
    <row r="11" spans="1:12" ht="16.25" customHeight="1">
      <c r="A11" s="1" t="s">
        <v>245</v>
      </c>
      <c r="I11" s="76"/>
      <c r="J11" s="76"/>
      <c r="K11" s="76"/>
    </row>
    <row r="12" spans="1:12" ht="16.350000000000001" customHeight="1">
      <c r="B12" s="70" t="s">
        <v>224</v>
      </c>
      <c r="C12" s="30" t="s">
        <v>239</v>
      </c>
    </row>
    <row r="13" spans="1:12" ht="16.25" customHeight="1">
      <c r="A13" s="82" t="s">
        <v>234</v>
      </c>
      <c r="B13" s="78" t="s">
        <v>237</v>
      </c>
      <c r="C13" s="79">
        <v>50000</v>
      </c>
    </row>
    <row r="14" spans="1:12" ht="16.350000000000001" customHeight="1">
      <c r="B14" s="92"/>
      <c r="C14" s="93"/>
    </row>
    <row r="15" spans="1:12" ht="16.350000000000001" customHeight="1">
      <c r="B15" s="92"/>
      <c r="C15" s="93"/>
    </row>
    <row r="16" spans="1:12" ht="16.350000000000001" customHeight="1">
      <c r="B16" s="92"/>
      <c r="C16" s="93"/>
    </row>
    <row r="17" spans="1:9" ht="16.25" customHeight="1">
      <c r="B17" s="77" t="s">
        <v>232</v>
      </c>
      <c r="C17" s="75">
        <f>SUM(C14:C16)</f>
        <v>0</v>
      </c>
    </row>
    <row r="18" spans="1:9" ht="16.25" customHeight="1"/>
    <row r="19" spans="1:9" ht="16.25" customHeight="1">
      <c r="A19" s="1" t="s">
        <v>244</v>
      </c>
    </row>
    <row r="20" spans="1:9" ht="16.25" customHeight="1">
      <c r="B20" s="70" t="s">
        <v>224</v>
      </c>
      <c r="C20" s="30" t="s">
        <v>233</v>
      </c>
      <c r="D20" s="30" t="s">
        <v>225</v>
      </c>
      <c r="E20" s="30" t="s">
        <v>239</v>
      </c>
    </row>
    <row r="21" spans="1:9" ht="16.350000000000001" customHeight="1">
      <c r="A21" s="82" t="s">
        <v>234</v>
      </c>
      <c r="B21" s="78" t="s">
        <v>237</v>
      </c>
      <c r="C21" s="79">
        <v>1200000</v>
      </c>
      <c r="D21" s="80">
        <v>6</v>
      </c>
      <c r="E21" s="79">
        <f>C21/D21</f>
        <v>200000</v>
      </c>
    </row>
    <row r="22" spans="1:9" ht="16.350000000000001" customHeight="1">
      <c r="B22" s="92"/>
      <c r="C22" s="94"/>
      <c r="D22" s="95"/>
      <c r="E22" s="30">
        <f>IFERROR(C22/D22,0)</f>
        <v>0</v>
      </c>
    </row>
    <row r="23" spans="1:9" ht="16.25" customHeight="1"/>
    <row r="24" spans="1:9" ht="16.25" customHeight="1"/>
    <row r="25" spans="1:9" ht="16.25" customHeight="1">
      <c r="A25" s="1" t="s">
        <v>246</v>
      </c>
    </row>
    <row r="26" spans="1:9" ht="16.25" customHeight="1"/>
    <row r="27" spans="1:9" ht="16.25" customHeight="1">
      <c r="A27" s="24" t="s">
        <v>228</v>
      </c>
      <c r="B27" s="6"/>
      <c r="C27" s="89" t="s">
        <v>242</v>
      </c>
    </row>
    <row r="28" spans="1:9" ht="16.25" customHeight="1">
      <c r="A28" s="24"/>
      <c r="B28" s="24"/>
    </row>
    <row r="29" spans="1:9" ht="16.25" customHeight="1">
      <c r="A29" s="1" t="s">
        <v>249</v>
      </c>
    </row>
    <row r="30" spans="1:9" ht="22.25" customHeight="1">
      <c r="A30" s="190" t="s">
        <v>250</v>
      </c>
      <c r="B30" s="190"/>
      <c r="C30" s="190"/>
      <c r="D30" s="190"/>
      <c r="E30" s="190"/>
      <c r="F30" s="190"/>
      <c r="G30" s="190"/>
      <c r="H30" s="190"/>
      <c r="I30" s="190"/>
    </row>
    <row r="31" spans="1:9" ht="16.25" customHeight="1">
      <c r="B31" s="88" t="s">
        <v>229</v>
      </c>
    </row>
    <row r="32" spans="1:9" ht="16.25" customHeight="1"/>
    <row r="33" spans="1:9" ht="16.25" customHeight="1">
      <c r="A33" s="1" t="s">
        <v>231</v>
      </c>
      <c r="I33" s="76"/>
    </row>
    <row r="34" spans="1:9" ht="16.25" customHeight="1">
      <c r="B34" s="70" t="s">
        <v>224</v>
      </c>
      <c r="C34" s="90" t="str">
        <f>"送金額("&amp;$B$27&amp;")"</f>
        <v>送金額()</v>
      </c>
      <c r="D34" s="30" t="s">
        <v>230</v>
      </c>
      <c r="E34" s="30" t="s">
        <v>239</v>
      </c>
    </row>
    <row r="35" spans="1:9" ht="16.25" customHeight="1">
      <c r="A35" s="82" t="s">
        <v>234</v>
      </c>
      <c r="B35" s="78" t="s">
        <v>237</v>
      </c>
      <c r="C35" s="79">
        <v>5000</v>
      </c>
      <c r="D35" s="83">
        <v>23.16</v>
      </c>
      <c r="E35" s="79">
        <f>IFERROR(C35*D35,0)</f>
        <v>115800</v>
      </c>
    </row>
    <row r="36" spans="1:9" ht="20" customHeight="1">
      <c r="B36" s="92"/>
      <c r="C36" s="93"/>
      <c r="D36" s="93"/>
      <c r="E36" s="75">
        <f t="shared" ref="E36:E38" si="0">IFERROR(C36*D36,0)</f>
        <v>0</v>
      </c>
    </row>
    <row r="37" spans="1:9" ht="20" customHeight="1">
      <c r="B37" s="92"/>
      <c r="C37" s="93"/>
      <c r="D37" s="93"/>
      <c r="E37" s="75">
        <f t="shared" si="0"/>
        <v>0</v>
      </c>
    </row>
    <row r="38" spans="1:9" ht="20" customHeight="1">
      <c r="B38" s="92"/>
      <c r="C38" s="93"/>
      <c r="D38" s="93"/>
      <c r="E38" s="75">
        <f t="shared" si="0"/>
        <v>0</v>
      </c>
    </row>
    <row r="39" spans="1:9" ht="16.25" customHeight="1">
      <c r="B39" s="77" t="s">
        <v>226</v>
      </c>
      <c r="C39" s="75">
        <f>SUM(C36:C38)</f>
        <v>0</v>
      </c>
      <c r="D39" s="75" t="s">
        <v>235</v>
      </c>
      <c r="E39" s="75">
        <f>SUM(E36:E38)</f>
        <v>0</v>
      </c>
    </row>
    <row r="40" spans="1:9" ht="16.25" customHeight="1"/>
    <row r="41" spans="1:9" ht="16.25" customHeight="1">
      <c r="A41" s="1" t="s">
        <v>227</v>
      </c>
    </row>
    <row r="42" spans="1:9" ht="16.25" customHeight="1">
      <c r="B42" s="70" t="s">
        <v>224</v>
      </c>
      <c r="C42" s="90" t="str">
        <f>"送金額("&amp;$B$27&amp;")"</f>
        <v>送金額()</v>
      </c>
      <c r="D42" s="30" t="s">
        <v>230</v>
      </c>
      <c r="E42" s="30" t="s">
        <v>225</v>
      </c>
      <c r="F42" s="30" t="s">
        <v>239</v>
      </c>
    </row>
    <row r="43" spans="1:9" ht="16.25" customHeight="1">
      <c r="A43" s="82" t="s">
        <v>234</v>
      </c>
      <c r="B43" s="78" t="s">
        <v>237</v>
      </c>
      <c r="C43" s="79">
        <v>30000</v>
      </c>
      <c r="D43" s="83">
        <v>23.16</v>
      </c>
      <c r="E43" s="80">
        <v>6</v>
      </c>
      <c r="F43" s="79">
        <f>IFERROR(C43*D43/E43,0)</f>
        <v>115800</v>
      </c>
    </row>
    <row r="44" spans="1:9" ht="20" customHeight="1">
      <c r="B44" s="92"/>
      <c r="C44" s="93"/>
      <c r="D44" s="93"/>
      <c r="E44" s="95"/>
      <c r="F44" s="75">
        <f>IFERROR(C44*D44/E44,0)</f>
        <v>0</v>
      </c>
    </row>
    <row r="45" spans="1:9" ht="16.25" customHeight="1"/>
    <row r="46" spans="1:9" ht="16.25" customHeight="1"/>
    <row r="47" spans="1:9" ht="16.25" customHeight="1">
      <c r="A47" s="1" t="s">
        <v>236</v>
      </c>
    </row>
    <row r="48" spans="1:9" ht="30" customHeight="1">
      <c r="A48" s="81" t="s">
        <v>238</v>
      </c>
      <c r="B48" s="183" t="s">
        <v>275</v>
      </c>
      <c r="C48" s="184"/>
      <c r="D48" s="184"/>
      <c r="E48" s="184"/>
      <c r="F48" s="185"/>
    </row>
    <row r="49" spans="2:9" ht="16.25" customHeight="1">
      <c r="E49" s="86" t="s">
        <v>239</v>
      </c>
      <c r="F49" s="87">
        <v>143350</v>
      </c>
    </row>
    <row r="50" spans="2:9" ht="16.25" customHeight="1"/>
    <row r="51" spans="2:9" ht="60" customHeight="1">
      <c r="B51" s="186"/>
      <c r="C51" s="187"/>
      <c r="D51" s="187"/>
      <c r="E51" s="187"/>
      <c r="F51" s="188"/>
    </row>
    <row r="52" spans="2:9" ht="16.25" customHeight="1">
      <c r="E52" s="84" t="s">
        <v>239</v>
      </c>
      <c r="F52" s="96"/>
    </row>
    <row r="54" spans="2:9" ht="30" customHeight="1">
      <c r="G54" s="30" t="s">
        <v>240</v>
      </c>
      <c r="H54" s="182">
        <f>C17+E22+E39+F44+F52</f>
        <v>0</v>
      </c>
      <c r="I54" s="150"/>
    </row>
  </sheetData>
  <sheetProtection algorithmName="SHA-512" hashValue="/uTkTOBs5EgRKKLJeEzR5zrd+QIGreCMDwqsCmaIlPqguvEap4eT37grneujpPheTG3v4Hgz69JZ6kcmux4dEw==" saltValue="/qu8GYReH6sr9jbYsCOC2w==" spinCount="100000" sheet="1" objects="1" scenarios="1"/>
  <mergeCells count="9">
    <mergeCell ref="A3:I3"/>
    <mergeCell ref="H54:I54"/>
    <mergeCell ref="F2:I2"/>
    <mergeCell ref="B48:F48"/>
    <mergeCell ref="B51:F51"/>
    <mergeCell ref="B5:C5"/>
    <mergeCell ref="E5:F5"/>
    <mergeCell ref="H5:I5"/>
    <mergeCell ref="A30:I30"/>
  </mergeCells>
  <phoneticPr fontId="2"/>
  <dataValidations count="1">
    <dataValidation type="list" showInputMessage="1" sqref="B27" xr:uid="{FC23B1A8-AD61-4F54-80CC-8A31FA5DA639}">
      <formula1>"人民元,ウォン,USドル"</formula1>
    </dataValidation>
  </dataValidations>
  <hyperlinks>
    <hyperlink ref="B31" r:id="rId1" xr:uid="{494F350D-E4BD-40B3-93ED-BA2CBF7BA3D2}"/>
  </hyperlinks>
  <printOptions horizontalCentered="1"/>
  <pageMargins left="0.78740157480314965" right="0.78740157480314965" top="0.59055118110236227" bottom="0.39370078740157483" header="0.31496062992125984" footer="0.31496062992125984"/>
  <pageSetup paperSize="9" scale="74"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C23D8-F112-493E-BC34-5AF892E37773}">
  <sheetPr>
    <pageSetUpPr fitToPage="1"/>
  </sheetPr>
  <dimension ref="A1:E38"/>
  <sheetViews>
    <sheetView view="pageBreakPreview" zoomScale="85" zoomScaleNormal="100" zoomScaleSheetLayoutView="85" workbookViewId="0">
      <selection activeCell="B27" sqref="B27"/>
    </sheetView>
  </sheetViews>
  <sheetFormatPr defaultColWidth="9" defaultRowHeight="30" customHeight="1"/>
  <cols>
    <col min="1" max="1" width="14.1875" style="1" customWidth="1"/>
    <col min="2" max="2" width="40.6875" style="1" customWidth="1"/>
    <col min="3" max="4" width="16.6875" style="1" customWidth="1"/>
    <col min="5" max="5" width="24.6875" style="1" customWidth="1"/>
    <col min="6" max="16384" width="9" style="1"/>
  </cols>
  <sheetData>
    <row r="1" spans="1:5" ht="126" customHeight="1"/>
    <row r="2" spans="1:5" ht="16.25" customHeight="1">
      <c r="B2" s="97" t="s">
        <v>213</v>
      </c>
      <c r="C2" s="97"/>
      <c r="D2" s="97"/>
      <c r="E2" s="97"/>
    </row>
    <row r="3" spans="1:5" ht="50.1" customHeight="1" thickBot="1">
      <c r="A3" s="106" t="s">
        <v>260</v>
      </c>
      <c r="B3" s="212"/>
      <c r="C3" s="212"/>
      <c r="D3" s="212"/>
      <c r="E3" s="212"/>
    </row>
    <row r="4" spans="1:5" ht="30" customHeight="1">
      <c r="A4" s="43" t="s">
        <v>105</v>
      </c>
      <c r="B4" s="44" t="str">
        <f>IF(様式1!C12="","-",様式1!C12)</f>
        <v>-</v>
      </c>
      <c r="C4" s="45" t="s">
        <v>89</v>
      </c>
      <c r="D4" s="213" t="str">
        <f>IF(様式1!K12="","-",様式1!K12)</f>
        <v>-</v>
      </c>
      <c r="E4" s="214"/>
    </row>
    <row r="5" spans="1:5" ht="30" customHeight="1" thickBot="1">
      <c r="A5" s="46" t="s">
        <v>103</v>
      </c>
      <c r="B5" s="47" t="str">
        <f>IF(様式1!C13="","-",様式1!C13)</f>
        <v>-</v>
      </c>
      <c r="C5" s="48" t="s">
        <v>104</v>
      </c>
      <c r="D5" s="215" t="str">
        <f>IF(様式1!J11="","-",様式1!J11)</f>
        <v>-</v>
      </c>
      <c r="E5" s="216"/>
    </row>
    <row r="6" spans="1:5" ht="30" customHeight="1" thickBot="1">
      <c r="A6" s="49"/>
    </row>
    <row r="7" spans="1:5" ht="40.25" customHeight="1">
      <c r="A7" s="202" t="s">
        <v>261</v>
      </c>
      <c r="B7" s="203"/>
      <c r="C7" s="204" t="s">
        <v>90</v>
      </c>
      <c r="D7" s="206" t="s">
        <v>91</v>
      </c>
      <c r="E7" s="208" t="s">
        <v>92</v>
      </c>
    </row>
    <row r="8" spans="1:5" ht="40.25" customHeight="1">
      <c r="A8" s="210" t="s">
        <v>262</v>
      </c>
      <c r="B8" s="211"/>
      <c r="C8" s="217"/>
      <c r="D8" s="207"/>
      <c r="E8" s="209"/>
    </row>
    <row r="9" spans="1:5" ht="40.25" customHeight="1">
      <c r="A9" s="200" t="s">
        <v>93</v>
      </c>
      <c r="B9" s="33" t="s">
        <v>215</v>
      </c>
      <c r="C9" s="15"/>
      <c r="D9" s="50" t="str">
        <f>IF(C9="","書類提出が必要です","")</f>
        <v>書類提出が必要です</v>
      </c>
      <c r="E9" s="9"/>
    </row>
    <row r="10" spans="1:5" ht="30" customHeight="1">
      <c r="A10" s="200"/>
      <c r="B10" s="33" t="s">
        <v>216</v>
      </c>
      <c r="C10" s="15"/>
      <c r="D10" s="50" t="str">
        <f>IF(C10="","書類提出が必要です","")</f>
        <v>書類提出が必要です</v>
      </c>
      <c r="E10" s="9"/>
    </row>
    <row r="11" spans="1:5" ht="30" customHeight="1">
      <c r="A11" s="200"/>
      <c r="B11" s="33" t="s">
        <v>214</v>
      </c>
      <c r="C11" s="16"/>
      <c r="D11" s="50" t="str">
        <f t="shared" ref="D11:D12" si="0">IF(C11="","書類提出が必要です","")</f>
        <v>書類提出が必要です</v>
      </c>
      <c r="E11" s="9"/>
    </row>
    <row r="12" spans="1:5" ht="30" customHeight="1" thickBot="1">
      <c r="A12" s="201"/>
      <c r="B12" s="47" t="s">
        <v>268</v>
      </c>
      <c r="C12" s="17"/>
      <c r="D12" s="51" t="str">
        <f t="shared" si="0"/>
        <v>書類提出が必要です</v>
      </c>
      <c r="E12" s="10"/>
    </row>
    <row r="14" spans="1:5" ht="30" customHeight="1">
      <c r="A14" s="111" t="s">
        <v>94</v>
      </c>
      <c r="B14" s="111"/>
      <c r="C14" s="111"/>
      <c r="D14" s="111"/>
      <c r="E14" s="111"/>
    </row>
    <row r="15" spans="1:5" ht="30" customHeight="1" thickBot="1">
      <c r="A15" s="98" t="s">
        <v>95</v>
      </c>
      <c r="B15" s="98"/>
      <c r="C15" s="98"/>
      <c r="D15" s="98"/>
      <c r="E15" s="98"/>
    </row>
    <row r="16" spans="1:5" ht="40.25" customHeight="1">
      <c r="A16" s="202" t="s">
        <v>261</v>
      </c>
      <c r="B16" s="203"/>
      <c r="C16" s="204" t="s">
        <v>204</v>
      </c>
      <c r="D16" s="206" t="s">
        <v>205</v>
      </c>
      <c r="E16" s="208" t="s">
        <v>206</v>
      </c>
    </row>
    <row r="17" spans="1:5" ht="30" customHeight="1" thickBot="1">
      <c r="A17" s="210" t="s">
        <v>262</v>
      </c>
      <c r="B17" s="211"/>
      <c r="C17" s="205"/>
      <c r="D17" s="207"/>
      <c r="E17" s="209"/>
    </row>
    <row r="18" spans="1:5" ht="30" customHeight="1">
      <c r="A18" s="191" t="s">
        <v>96</v>
      </c>
      <c r="B18" s="62" t="s">
        <v>97</v>
      </c>
      <c r="C18" s="71"/>
      <c r="D18" s="52"/>
      <c r="E18" s="63"/>
    </row>
    <row r="19" spans="1:5" ht="30" customHeight="1">
      <c r="A19" s="192"/>
      <c r="B19" s="64" t="s">
        <v>252</v>
      </c>
      <c r="C19" s="72"/>
      <c r="D19" s="53"/>
      <c r="E19" s="65"/>
    </row>
    <row r="20" spans="1:5" ht="30" customHeight="1">
      <c r="A20" s="192"/>
      <c r="B20" s="64" t="s">
        <v>253</v>
      </c>
      <c r="C20" s="72"/>
      <c r="D20" s="53"/>
      <c r="E20" s="65"/>
    </row>
    <row r="21" spans="1:5" ht="30" customHeight="1">
      <c r="A21" s="192"/>
      <c r="B21" s="64" t="s">
        <v>98</v>
      </c>
      <c r="C21" s="72"/>
      <c r="D21" s="53"/>
      <c r="E21" s="65"/>
    </row>
    <row r="22" spans="1:5" ht="30" customHeight="1">
      <c r="A22" s="192"/>
      <c r="B22" s="64" t="s">
        <v>99</v>
      </c>
      <c r="C22" s="72"/>
      <c r="D22" s="53"/>
      <c r="E22" s="65"/>
    </row>
    <row r="23" spans="1:5" ht="40.25" customHeight="1">
      <c r="A23" s="192"/>
      <c r="B23" s="64" t="s">
        <v>266</v>
      </c>
      <c r="C23" s="72"/>
      <c r="D23" s="53" t="str">
        <f>IF(AND(様式3!D20&gt;0,C23="")=TRUE,"書類提出が必要です","")</f>
        <v/>
      </c>
      <c r="E23" s="65"/>
    </row>
    <row r="24" spans="1:5" ht="30" customHeight="1">
      <c r="A24" s="192"/>
      <c r="B24" s="64" t="s">
        <v>106</v>
      </c>
      <c r="C24" s="72"/>
      <c r="D24" s="53" t="str">
        <f>IF(AND(様式3!D21&gt;0,C24="")=TRUE,"書類提出が必要です","")</f>
        <v/>
      </c>
      <c r="E24" s="65"/>
    </row>
    <row r="25" spans="1:5" ht="30" customHeight="1">
      <c r="A25" s="192"/>
      <c r="B25" s="64" t="s">
        <v>107</v>
      </c>
      <c r="C25" s="72"/>
      <c r="D25" s="53" t="str">
        <f>IF(AND(OR(様式3!D22&gt;0,様式3!D23&gt;0),C25="")=TRUE,"書類提出が必要です","")</f>
        <v/>
      </c>
      <c r="E25" s="65"/>
    </row>
    <row r="26" spans="1:5" ht="30" customHeight="1">
      <c r="A26" s="192"/>
      <c r="B26" s="64" t="s">
        <v>273</v>
      </c>
      <c r="C26" s="72"/>
      <c r="D26" s="53" t="str">
        <f>IF(AND(様式3!I18&gt;0,C26="")=TRUE,"書類提出が必要です","")</f>
        <v/>
      </c>
      <c r="E26" s="65"/>
    </row>
    <row r="27" spans="1:5" ht="30" customHeight="1">
      <c r="A27" s="192"/>
      <c r="B27" s="64" t="s">
        <v>274</v>
      </c>
      <c r="C27" s="72"/>
      <c r="D27" s="53" t="str">
        <f>IF(AND(様式3!I19&gt;0,C27="")=TRUE,"書類提出が必要です","")</f>
        <v/>
      </c>
      <c r="E27" s="65"/>
    </row>
    <row r="28" spans="1:5" ht="30" customHeight="1">
      <c r="A28" s="192"/>
      <c r="B28" s="64" t="s">
        <v>277</v>
      </c>
      <c r="C28" s="72"/>
      <c r="D28" s="53" t="str">
        <f>IF(AND(様式3!I21&gt;0,C28="")=TRUE,"書類提出が必要です","")</f>
        <v/>
      </c>
      <c r="E28" s="65"/>
    </row>
    <row r="29" spans="1:5" ht="30" customHeight="1">
      <c r="A29" s="192"/>
      <c r="B29" s="64" t="s">
        <v>276</v>
      </c>
      <c r="C29" s="72"/>
      <c r="D29" s="53" t="str">
        <f>IF(AND(様式3!I22&gt;0,C29="")=TRUE,"書類提出が必要です","")</f>
        <v/>
      </c>
      <c r="E29" s="65"/>
    </row>
    <row r="30" spans="1:5" ht="30" customHeight="1">
      <c r="A30" s="192"/>
      <c r="B30" s="64" t="s">
        <v>254</v>
      </c>
      <c r="C30" s="72"/>
      <c r="D30" s="53"/>
      <c r="E30" s="65"/>
    </row>
    <row r="31" spans="1:5" ht="30" customHeight="1">
      <c r="A31" s="192"/>
      <c r="B31" s="64" t="s">
        <v>100</v>
      </c>
      <c r="C31" s="72"/>
      <c r="D31" s="53"/>
      <c r="E31" s="65"/>
    </row>
    <row r="32" spans="1:5" ht="30" customHeight="1">
      <c r="A32" s="192"/>
      <c r="B32" s="64" t="s">
        <v>101</v>
      </c>
      <c r="C32" s="72"/>
      <c r="D32" s="53"/>
      <c r="E32" s="65"/>
    </row>
    <row r="33" spans="1:5" ht="30" customHeight="1">
      <c r="A33" s="192"/>
      <c r="B33" s="66"/>
      <c r="C33" s="72"/>
      <c r="D33" s="53"/>
      <c r="E33" s="65"/>
    </row>
    <row r="34" spans="1:5" ht="30" customHeight="1" thickBot="1">
      <c r="A34" s="193"/>
      <c r="B34" s="67"/>
      <c r="C34" s="73"/>
      <c r="D34" s="54"/>
      <c r="E34" s="68"/>
    </row>
    <row r="35" spans="1:5" ht="30" customHeight="1" thickBot="1">
      <c r="A35" s="49"/>
    </row>
    <row r="36" spans="1:5" ht="12.75">
      <c r="A36" s="194" t="s">
        <v>102</v>
      </c>
      <c r="B36" s="195"/>
      <c r="C36" s="195"/>
      <c r="D36" s="195"/>
      <c r="E36" s="196"/>
    </row>
    <row r="37" spans="1:5" ht="71" customHeight="1" thickBot="1">
      <c r="A37" s="197"/>
      <c r="B37" s="198"/>
      <c r="C37" s="198"/>
      <c r="D37" s="198"/>
      <c r="E37" s="199"/>
    </row>
    <row r="38" spans="1:5" ht="30" customHeight="1">
      <c r="A38" s="49"/>
    </row>
  </sheetData>
  <sheetProtection algorithmName="SHA-512" hashValue="x2NPpMdWFlZyZCDlR7J80WyyvWyEXPNJd+YdCvARGHx/AJzl9vUIIYycX9yhC23jvAUNQzgqpKDB4irzH6zoAQ==" saltValue="pHZogJCYIXMAIUNy/smCmA==" spinCount="100000" sheet="1" objects="1" scenarios="1"/>
  <mergeCells count="20">
    <mergeCell ref="B2:E2"/>
    <mergeCell ref="A3:E3"/>
    <mergeCell ref="D4:E4"/>
    <mergeCell ref="D5:E5"/>
    <mergeCell ref="A7:B7"/>
    <mergeCell ref="C7:C8"/>
    <mergeCell ref="D7:D8"/>
    <mergeCell ref="E7:E8"/>
    <mergeCell ref="A8:B8"/>
    <mergeCell ref="A18:A34"/>
    <mergeCell ref="A36:E36"/>
    <mergeCell ref="A37:E37"/>
    <mergeCell ref="A9:A12"/>
    <mergeCell ref="A14:E14"/>
    <mergeCell ref="A15:E15"/>
    <mergeCell ref="A16:B16"/>
    <mergeCell ref="C16:C17"/>
    <mergeCell ref="D16:D17"/>
    <mergeCell ref="E16:E17"/>
    <mergeCell ref="A17:B17"/>
  </mergeCells>
  <phoneticPr fontId="2"/>
  <dataValidations count="1">
    <dataValidation type="list" allowBlank="1" showInputMessage="1" showErrorMessage="1" sqref="C9:C12 C18:C34" xr:uid="{3805C0B4-01D6-4B99-823F-B6F31143BA97}">
      <formula1>"■"</formula1>
    </dataValidation>
  </dataValidations>
  <printOptions horizontalCentered="1"/>
  <pageMargins left="0.70866141732283472" right="0.70866141732283472" top="0.74803149606299213" bottom="0.74803149606299213" header="0.31496062992125984" footer="0.31496062992125984"/>
  <pageSetup paperSize="9" scale="6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3C4D9-8D4A-4BD0-96AE-5E6957B9B7ED}">
  <sheetPr>
    <pageSetUpPr fitToPage="1"/>
  </sheetPr>
  <dimension ref="A1:BL2"/>
  <sheetViews>
    <sheetView zoomScale="80" zoomScaleNormal="80" workbookViewId="0">
      <selection activeCell="BH1" sqref="BH1"/>
    </sheetView>
  </sheetViews>
  <sheetFormatPr defaultRowHeight="17.649999999999999" outlineLevelRow="1"/>
  <cols>
    <col min="1" max="1" width="15.625" bestFit="1" customWidth="1"/>
    <col min="2" max="2" width="11.375" customWidth="1"/>
    <col min="3" max="3" width="20.1875" customWidth="1"/>
    <col min="4" max="4" width="11.875" customWidth="1"/>
    <col min="5" max="5" width="17.1875" bestFit="1" customWidth="1"/>
    <col min="6" max="6" width="17.5" bestFit="1" customWidth="1"/>
    <col min="7" max="7" width="21.125" customWidth="1"/>
    <col min="8" max="8" width="17.1875" customWidth="1"/>
    <col min="9" max="9" width="17.1875" bestFit="1" customWidth="1"/>
    <col min="10" max="10" width="16.1875" customWidth="1"/>
    <col min="11" max="11" width="16.875" customWidth="1"/>
    <col min="12" max="12" width="15" customWidth="1"/>
    <col min="13" max="13" width="15.625" customWidth="1"/>
    <col min="14" max="14" width="11.875" customWidth="1"/>
    <col min="15" max="15" width="17.1875" customWidth="1"/>
    <col min="16" max="16" width="11.125" customWidth="1"/>
    <col min="17" max="17" width="17.5" customWidth="1"/>
    <col min="18" max="19" width="11.125" customWidth="1"/>
    <col min="20" max="20" width="9" customWidth="1"/>
    <col min="21" max="25" width="11.125" customWidth="1"/>
    <col min="26" max="26" width="9" customWidth="1"/>
    <col min="27" max="57" width="11.125" customWidth="1"/>
    <col min="58" max="58" width="9.1875" customWidth="1"/>
    <col min="59" max="59" width="32.5" customWidth="1"/>
    <col min="60" max="60" width="18.875" customWidth="1"/>
    <col min="61" max="61" width="17.5" customWidth="1"/>
    <col min="62" max="62" width="10" customWidth="1"/>
    <col min="63" max="63" width="11.875" customWidth="1"/>
    <col min="64" max="64" width="10" customWidth="1"/>
    <col min="65" max="65" width="11.125" customWidth="1"/>
  </cols>
  <sheetData>
    <row r="1" spans="1:64" outlineLevel="1">
      <c r="A1" t="s">
        <v>207</v>
      </c>
      <c r="B1" t="s">
        <v>119</v>
      </c>
      <c r="C1" t="s">
        <v>120</v>
      </c>
      <c r="D1" t="s">
        <v>176</v>
      </c>
      <c r="E1" t="s">
        <v>177</v>
      </c>
      <c r="F1" t="s">
        <v>121</v>
      </c>
      <c r="G1" t="s">
        <v>122</v>
      </c>
      <c r="H1" t="s">
        <v>80</v>
      </c>
      <c r="I1" t="s">
        <v>127</v>
      </c>
      <c r="J1" t="s">
        <v>123</v>
      </c>
      <c r="K1" t="s">
        <v>124</v>
      </c>
      <c r="L1" t="s">
        <v>125</v>
      </c>
      <c r="M1" t="s">
        <v>126</v>
      </c>
      <c r="N1" t="s">
        <v>128</v>
      </c>
      <c r="O1" t="s">
        <v>129</v>
      </c>
      <c r="P1" t="s">
        <v>130</v>
      </c>
      <c r="Q1" t="s">
        <v>132</v>
      </c>
      <c r="R1" t="s">
        <v>133</v>
      </c>
      <c r="S1" t="s">
        <v>134</v>
      </c>
      <c r="T1" t="s">
        <v>135</v>
      </c>
      <c r="U1" t="s">
        <v>136</v>
      </c>
      <c r="V1" t="s">
        <v>137</v>
      </c>
      <c r="W1" t="s">
        <v>139</v>
      </c>
      <c r="X1" t="s">
        <v>140</v>
      </c>
      <c r="Y1" t="s">
        <v>141</v>
      </c>
      <c r="Z1" t="s">
        <v>143</v>
      </c>
      <c r="AA1" t="s">
        <v>144</v>
      </c>
      <c r="AB1" t="s">
        <v>145</v>
      </c>
      <c r="AC1" t="s">
        <v>146</v>
      </c>
      <c r="AD1" t="s">
        <v>147</v>
      </c>
      <c r="AE1" t="s">
        <v>148</v>
      </c>
      <c r="AF1" t="s">
        <v>149</v>
      </c>
      <c r="AG1" t="s">
        <v>150</v>
      </c>
      <c r="AH1" t="s">
        <v>151</v>
      </c>
      <c r="AI1" t="s">
        <v>152</v>
      </c>
      <c r="AJ1" t="s">
        <v>153</v>
      </c>
      <c r="AK1" t="s">
        <v>154</v>
      </c>
      <c r="AL1" t="s">
        <v>155</v>
      </c>
      <c r="AM1" t="s">
        <v>156</v>
      </c>
      <c r="AN1" t="s">
        <v>157</v>
      </c>
      <c r="AO1" t="s">
        <v>158</v>
      </c>
      <c r="AP1" t="s">
        <v>159</v>
      </c>
      <c r="AQ1" t="s">
        <v>160</v>
      </c>
      <c r="AR1" t="s">
        <v>161</v>
      </c>
      <c r="AS1" t="s">
        <v>162</v>
      </c>
      <c r="AT1" t="s">
        <v>163</v>
      </c>
      <c r="AU1" t="s">
        <v>164</v>
      </c>
      <c r="AV1" t="s">
        <v>165</v>
      </c>
      <c r="AW1" t="s">
        <v>166</v>
      </c>
      <c r="AX1" t="s">
        <v>167</v>
      </c>
      <c r="AY1" t="s">
        <v>168</v>
      </c>
      <c r="AZ1" t="s">
        <v>169</v>
      </c>
      <c r="BA1" t="s">
        <v>170</v>
      </c>
      <c r="BB1" t="s">
        <v>171</v>
      </c>
      <c r="BC1" t="s">
        <v>172</v>
      </c>
      <c r="BD1" t="s">
        <v>173</v>
      </c>
      <c r="BE1" t="s">
        <v>174</v>
      </c>
      <c r="BF1" t="s">
        <v>175</v>
      </c>
      <c r="BG1" t="s">
        <v>131</v>
      </c>
      <c r="BH1" t="s">
        <v>267</v>
      </c>
      <c r="BI1" t="s">
        <v>138</v>
      </c>
      <c r="BJ1" t="s">
        <v>142</v>
      </c>
      <c r="BK1" t="s">
        <v>178</v>
      </c>
      <c r="BL1" t="s">
        <v>179</v>
      </c>
    </row>
    <row r="2" spans="1:64" s="91" customFormat="1" outlineLevel="1">
      <c r="A2" s="91" t="s">
        <v>208</v>
      </c>
      <c r="B2" s="91">
        <f>様式1!J11</f>
        <v>0</v>
      </c>
      <c r="C2" s="91">
        <f>様式1!C13</f>
        <v>0</v>
      </c>
      <c r="D2" s="91">
        <f>様式1!C12</f>
        <v>0</v>
      </c>
      <c r="E2" s="91">
        <f>様式1!K12</f>
        <v>0</v>
      </c>
      <c r="F2" s="91">
        <f>様式3!D13</f>
        <v>1</v>
      </c>
      <c r="G2" s="91" t="e">
        <f>_xlfn.XLOOKUP(様式1!C17,マスターデータ!$B$21:$B$23,マスターデータ!A21:A23)</f>
        <v>#N/A</v>
      </c>
      <c r="H2" s="91" t="s">
        <v>180</v>
      </c>
      <c r="I2" s="91" t="s">
        <v>181</v>
      </c>
      <c r="J2" s="91" t="s">
        <v>181</v>
      </c>
      <c r="K2" s="91" t="str">
        <f>IF(家計状況集計シート!E2="","",家計状況集計シート!E2)</f>
        <v>-</v>
      </c>
      <c r="L2" s="91" t="str">
        <f>IF(家計状況集計シート!F2="","",家計状況集計シート!F2)</f>
        <v/>
      </c>
      <c r="M2" s="91" t="str">
        <f>IF(家計状況集計シート!G2="","",家計状況集計シート!G2)</f>
        <v/>
      </c>
      <c r="N2" s="91" t="str">
        <f>IF(家計状況集計シート!E3="","",家計状況集計シート!E3)</f>
        <v/>
      </c>
      <c r="O2" s="91" t="str">
        <f>IF(家計状況集計シート!F3="","",家計状況集計シート!F3)</f>
        <v/>
      </c>
      <c r="P2" s="91" t="str">
        <f>IF(家計状況集計シート!G3="","",家計状況集計シート!G3)</f>
        <v/>
      </c>
      <c r="Q2" s="91" t="str">
        <f>IF(家計状況集計シート!E4="","",家計状況集計シート!E4)</f>
        <v/>
      </c>
      <c r="R2" s="91" t="str">
        <f>IF(家計状況集計シート!F4="","",家計状況集計シート!F4)</f>
        <v/>
      </c>
      <c r="S2" s="91" t="str">
        <f>IF(家計状況集計シート!G4="","",家計状況集計シート!G4)</f>
        <v/>
      </c>
      <c r="AC2" s="91" t="str">
        <f>IF(OR(様式2!E18="",様式2!I18=""),"",様式2!E18)</f>
        <v/>
      </c>
      <c r="AD2" s="91" t="str">
        <f>_xlfn.XLOOKUP(様式2!O18,マスターデータ!B55,マスターデータ!A55,"",0)</f>
        <v/>
      </c>
      <c r="AE2" s="91" t="str">
        <f>IF(様式2!I18="","",様式2!I18)</f>
        <v/>
      </c>
      <c r="AF2" s="91" t="str">
        <f>IF(様式2!M18="","",様式2!M18)</f>
        <v/>
      </c>
      <c r="AG2" s="91" t="str">
        <f>IF(様式2!N18="","",様式2!N18)</f>
        <v/>
      </c>
      <c r="AH2" s="91" t="str">
        <f>IF(OR(様式2!E19="",様式2!I19=""),"",様式2!E19)</f>
        <v/>
      </c>
      <c r="AI2" s="91" t="str">
        <f>_xlfn.XLOOKUP(様式2!O19,マスターデータ!B55,マスターデータ!A55,"",0)</f>
        <v/>
      </c>
      <c r="AJ2" s="91" t="str">
        <f>IF(様式2!I19="","",様式2!I19)</f>
        <v/>
      </c>
      <c r="AK2" s="91" t="str">
        <f>IF(様式2!M19="","",様式2!M19)</f>
        <v/>
      </c>
      <c r="AL2" s="91" t="str">
        <f>IF(様式2!N19="","",様式2!N19)</f>
        <v/>
      </c>
      <c r="AM2" s="91" t="str">
        <f>IF(OR(様式2!E20="",様式2!I20=""),"",様式2!E20)</f>
        <v/>
      </c>
      <c r="AN2" s="91" t="str">
        <f>_xlfn.XLOOKUP(様式2!O20,マスターデータ!B55,マスターデータ!A55,"",0)</f>
        <v/>
      </c>
      <c r="AO2" s="91" t="str">
        <f>IF(様式2!I20="","",様式2!I20)</f>
        <v/>
      </c>
      <c r="AP2" s="91" t="str">
        <f>IF(様式2!M20="","",様式2!M20)</f>
        <v/>
      </c>
      <c r="AQ2" s="91" t="str">
        <f>IF(様式2!N20="","",様式2!N20)</f>
        <v/>
      </c>
      <c r="AR2" s="91" t="str">
        <f>IF(OR(様式2!E21="",様式2!I21=""),"",様式2!E21)</f>
        <v/>
      </c>
      <c r="AS2" s="91" t="str">
        <f>_xlfn.XLOOKUP(様式2!O21,マスターデータ!B55,マスターデータ!A55,"",0)</f>
        <v/>
      </c>
      <c r="AT2" s="91" t="str">
        <f>IF(様式2!I21="","",様式2!I21)</f>
        <v/>
      </c>
      <c r="AU2" s="91" t="str">
        <f>IF(様式2!M21="","",様式2!M21)</f>
        <v/>
      </c>
      <c r="AV2" s="91" t="str">
        <f>IF(様式2!N21="","",様式2!N21)</f>
        <v/>
      </c>
      <c r="AW2" s="91" t="str">
        <f>IF(OR(様式2!E22="",様式2!I22=""),"",様式2!E22)</f>
        <v/>
      </c>
      <c r="AX2" s="91" t="str">
        <f>_xlfn.XLOOKUP(様式2!O22,マスターデータ!B55,マスターデータ!A55,"",0)</f>
        <v/>
      </c>
      <c r="AY2" s="91" t="str">
        <f>IF(様式2!I22="","",様式2!I22)</f>
        <v/>
      </c>
      <c r="AZ2" s="91" t="str">
        <f>IF(様式2!M22="","",様式2!M22)</f>
        <v/>
      </c>
      <c r="BA2" s="91" t="str">
        <f>IF(様式2!N22="","",様式2!N22)</f>
        <v/>
      </c>
      <c r="BB2" s="91" t="str">
        <f>IF(OR(様式2!E23="",様式2!I23=""),"",様式2!E23)</f>
        <v/>
      </c>
      <c r="BC2" s="91" t="str">
        <f>_xlfn.XLOOKUP(様式2!O23,マスターデータ!B55,マスターデータ!A55,"",0)</f>
        <v/>
      </c>
      <c r="BD2" s="91" t="str">
        <f>IF(様式2!I23="","",様式2!I23)</f>
        <v/>
      </c>
      <c r="BE2" s="91" t="str">
        <f>IF(様式2!M23="","",様式2!M23)</f>
        <v/>
      </c>
      <c r="BF2" s="91" t="str">
        <f>IF(様式2!N23="","",様式2!N23)</f>
        <v/>
      </c>
      <c r="BG2" s="91">
        <v>0</v>
      </c>
      <c r="BH2" s="91">
        <v>0</v>
      </c>
      <c r="BI2" s="91">
        <v>0</v>
      </c>
      <c r="BJ2" s="91">
        <v>0</v>
      </c>
      <c r="BK2" s="91" t="str">
        <f>マスターデータ!E2</f>
        <v>R8後期</v>
      </c>
    </row>
  </sheetData>
  <sheetProtection algorithmName="SHA-512" hashValue="bPOipfA/QM5ZLxsCi7OAcmR9zrPRa/VCjwuGRQ90juzxlNIJzeW1busDoqKb1GM051uVCT1iiBJ9EnX1f4BM+w==" saltValue="BPerk1rBL35dguhNl4lwAQ==" spinCount="100000" sheet="1" selectLockedCells="1"/>
  <phoneticPr fontId="2"/>
  <dataValidations count="2">
    <dataValidation type="whole" operator="lessThan" allowBlank="1" showInputMessage="1" showErrorMessage="1" sqref="M2 P2 S2 V2 Y2 AB2" xr:uid="{A0223BB7-910E-4867-81F7-918289D16B5D}">
      <formula1>23000000</formula1>
    </dataValidation>
    <dataValidation type="whole" allowBlank="1" showInputMessage="1" showErrorMessage="1" error="主たる家計支持者の別居等に係る支出の控除上限は\710,000です。" sqref="BG2" xr:uid="{2C984CF9-8F6B-49EC-A2B6-C54226BE848E}">
      <formula1>0</formula1>
      <formula2>710000</formula2>
    </dataValidation>
  </dataValidations>
  <pageMargins left="0.70866141732283472" right="0.70866141732283472" top="0.74803149606299213" bottom="0.74803149606299213" header="0.31496062992125984" footer="0.31496062992125984"/>
  <pageSetup paperSize="9" scale="14" fitToHeight="0" orientation="landscape"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0146B-05CC-4491-84CF-CDEF6527F843}">
  <dimension ref="A1"/>
  <sheetViews>
    <sheetView workbookViewId="0"/>
  </sheetViews>
  <sheetFormatPr defaultRowHeight="17.649999999999999"/>
  <sheetData/>
  <sheetProtection selectLockedCells="1"/>
  <phoneticPr fontId="2"/>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972FA-A7A6-44C3-B082-219209BDB87F}">
  <dimension ref="A1:G4"/>
  <sheetViews>
    <sheetView workbookViewId="0"/>
  </sheetViews>
  <sheetFormatPr defaultColWidth="8.875" defaultRowHeight="10.5"/>
  <cols>
    <col min="1" max="1" width="4.1875" style="56" bestFit="1" customWidth="1"/>
    <col min="2" max="16384" width="8.875" style="56"/>
  </cols>
  <sheetData>
    <row r="1" spans="1:7">
      <c r="A1" s="60" t="s">
        <v>182</v>
      </c>
      <c r="B1" s="55" t="s">
        <v>183</v>
      </c>
      <c r="C1" s="58">
        <f>SUM(様式3!D16:E18)*12</f>
        <v>0</v>
      </c>
      <c r="E1" s="55" t="s">
        <v>192</v>
      </c>
      <c r="F1" s="55" t="s">
        <v>196</v>
      </c>
      <c r="G1" s="55" t="s">
        <v>197</v>
      </c>
    </row>
    <row r="2" spans="1:7">
      <c r="A2" s="60" t="s">
        <v>182</v>
      </c>
      <c r="B2" s="55" t="s">
        <v>195</v>
      </c>
      <c r="C2" s="58">
        <f>SUM(様式3!D20:E22)*12+SUM(様式3!D24:E25)*12</f>
        <v>0</v>
      </c>
      <c r="E2" s="59" t="str" cm="1">
        <f t="array" ref="E2">_xlfn._xlws.FILTER(A1:C3,C1:C3&lt;&gt;0,"-")</f>
        <v>-</v>
      </c>
      <c r="F2" s="59"/>
      <c r="G2" s="59"/>
    </row>
    <row r="3" spans="1:7">
      <c r="A3" s="57" t="s">
        <v>194</v>
      </c>
      <c r="B3" s="55" t="s">
        <v>183</v>
      </c>
      <c r="C3" s="58">
        <f>様式3!D19*12</f>
        <v>0</v>
      </c>
      <c r="E3" s="59"/>
      <c r="F3" s="59"/>
      <c r="G3" s="59"/>
    </row>
    <row r="4" spans="1:7">
      <c r="E4" s="59"/>
      <c r="F4" s="59"/>
      <c r="G4" s="59"/>
    </row>
  </sheetData>
  <phoneticPr fontId="2"/>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8579E-8CA4-4730-B798-E45D480392DC}">
  <dimension ref="A1:E56"/>
  <sheetViews>
    <sheetView workbookViewId="0">
      <selection activeCell="C22" sqref="C22"/>
    </sheetView>
  </sheetViews>
  <sheetFormatPr defaultColWidth="8.875" defaultRowHeight="10.5"/>
  <cols>
    <col min="1" max="1" width="19.625" style="2" bestFit="1" customWidth="1"/>
    <col min="2" max="2" width="30.875" style="2" bestFit="1" customWidth="1"/>
    <col min="3" max="3" width="12.25" style="2" bestFit="1" customWidth="1"/>
    <col min="4" max="4" width="11.875" style="2" bestFit="1" customWidth="1"/>
    <col min="5" max="5" width="6" style="2" bestFit="1" customWidth="1"/>
    <col min="6" max="16384" width="8.875" style="2"/>
  </cols>
  <sheetData>
    <row r="1" spans="1:5">
      <c r="A1" s="4"/>
      <c r="B1" s="4" t="s">
        <v>110</v>
      </c>
      <c r="C1" s="4" t="s">
        <v>111</v>
      </c>
      <c r="D1" s="4" t="s">
        <v>112</v>
      </c>
      <c r="E1" s="4" t="s">
        <v>113</v>
      </c>
    </row>
    <row r="2" spans="1:5">
      <c r="A2" s="11" t="s">
        <v>114</v>
      </c>
      <c r="B2" s="13">
        <f>様式1!M3</f>
        <v>2026</v>
      </c>
      <c r="C2" s="13" t="str">
        <f>様式1!N3</f>
        <v>後期</v>
      </c>
      <c r="D2" s="12" t="str">
        <f>TEXT(DATE(B2,4,1),"ggge年度")&amp;C2</f>
        <v>令和8年度後期</v>
      </c>
      <c r="E2" s="12" t="str">
        <f>TEXT(DATE(B2,4,1),"ge")&amp;C2</f>
        <v>R8後期</v>
      </c>
    </row>
    <row r="3" spans="1:5">
      <c r="A3" s="11" t="s">
        <v>115</v>
      </c>
      <c r="B3" s="13">
        <f>IF(C2="後期",B2,B2-1)</f>
        <v>2026</v>
      </c>
      <c r="C3" s="13" t="str">
        <f>IF(C2="前期","後期","前期")</f>
        <v>前期</v>
      </c>
      <c r="D3" s="12" t="str">
        <f>TEXT(DATE(B3,4,1),"ggge年度")&amp;C3</f>
        <v>令和8年度前期</v>
      </c>
      <c r="E3" s="14"/>
    </row>
    <row r="6" spans="1:5">
      <c r="A6" s="4" t="s">
        <v>50</v>
      </c>
    </row>
    <row r="7" spans="1:5">
      <c r="A7" s="3" t="s">
        <v>32</v>
      </c>
    </row>
    <row r="8" spans="1:5">
      <c r="A8" s="3"/>
    </row>
    <row r="11" spans="1:5">
      <c r="A11" s="4" t="s">
        <v>43</v>
      </c>
      <c r="B11" s="4" t="s">
        <v>217</v>
      </c>
      <c r="C11" s="4" t="s">
        <v>218</v>
      </c>
    </row>
    <row r="12" spans="1:5">
      <c r="A12" s="3" t="s">
        <v>37</v>
      </c>
      <c r="B12" s="3" t="s">
        <v>209</v>
      </c>
      <c r="C12" s="3" t="s">
        <v>219</v>
      </c>
    </row>
    <row r="13" spans="1:5">
      <c r="A13" s="3" t="s">
        <v>42</v>
      </c>
      <c r="B13" s="3" t="s">
        <v>210</v>
      </c>
      <c r="C13" s="3" t="s">
        <v>219</v>
      </c>
    </row>
    <row r="14" spans="1:5">
      <c r="A14" s="3" t="s">
        <v>39</v>
      </c>
      <c r="B14" s="3" t="s">
        <v>211</v>
      </c>
      <c r="C14" s="3" t="s">
        <v>220</v>
      </c>
    </row>
    <row r="15" spans="1:5">
      <c r="A15" s="3" t="s">
        <v>51</v>
      </c>
      <c r="B15" s="3" t="s">
        <v>211</v>
      </c>
      <c r="C15" s="3" t="s">
        <v>220</v>
      </c>
    </row>
    <row r="16" spans="1:5">
      <c r="A16" s="3" t="s">
        <v>40</v>
      </c>
      <c r="B16" s="3" t="s">
        <v>211</v>
      </c>
      <c r="C16" s="3" t="s">
        <v>220</v>
      </c>
    </row>
    <row r="17" spans="1:3">
      <c r="A17" s="3" t="s">
        <v>41</v>
      </c>
      <c r="B17" s="3" t="s">
        <v>212</v>
      </c>
      <c r="C17" s="3" t="s">
        <v>221</v>
      </c>
    </row>
    <row r="20" spans="1:3">
      <c r="A20" s="4" t="s">
        <v>44</v>
      </c>
      <c r="B20" s="4" t="s">
        <v>44</v>
      </c>
    </row>
    <row r="21" spans="1:3">
      <c r="A21" s="3" t="s">
        <v>83</v>
      </c>
      <c r="B21" s="3" t="s">
        <v>86</v>
      </c>
    </row>
    <row r="22" spans="1:3">
      <c r="A22" s="3" t="s">
        <v>84</v>
      </c>
      <c r="B22" s="3" t="s">
        <v>281</v>
      </c>
    </row>
    <row r="23" spans="1:3">
      <c r="A23" s="3" t="s">
        <v>85</v>
      </c>
      <c r="B23" s="3" t="s">
        <v>87</v>
      </c>
    </row>
    <row r="26" spans="1:3">
      <c r="A26" s="4" t="s">
        <v>49</v>
      </c>
    </row>
    <row r="27" spans="1:3">
      <c r="A27" s="3" t="s">
        <v>45</v>
      </c>
    </row>
    <row r="28" spans="1:3">
      <c r="A28" s="3" t="s">
        <v>46</v>
      </c>
    </row>
    <row r="29" spans="1:3">
      <c r="A29" s="3" t="s">
        <v>47</v>
      </c>
    </row>
    <row r="30" spans="1:3">
      <c r="A30" s="3" t="s">
        <v>48</v>
      </c>
    </row>
    <row r="33" spans="1:1">
      <c r="A33" s="4" t="s">
        <v>192</v>
      </c>
    </row>
    <row r="34" spans="1:1">
      <c r="A34" s="3" t="s">
        <v>193</v>
      </c>
    </row>
    <row r="35" spans="1:1">
      <c r="A35" s="3" t="s">
        <v>194</v>
      </c>
    </row>
    <row r="36" spans="1:1">
      <c r="A36" s="3" t="s">
        <v>198</v>
      </c>
    </row>
    <row r="39" spans="1:1">
      <c r="A39" s="4" t="s">
        <v>184</v>
      </c>
    </row>
    <row r="40" spans="1:1">
      <c r="A40" s="3" t="s">
        <v>185</v>
      </c>
    </row>
    <row r="41" spans="1:1">
      <c r="A41" s="3" t="s">
        <v>186</v>
      </c>
    </row>
    <row r="44" spans="1:1">
      <c r="A44" s="4" t="s">
        <v>187</v>
      </c>
    </row>
    <row r="45" spans="1:1">
      <c r="A45" s="3" t="s">
        <v>188</v>
      </c>
    </row>
    <row r="46" spans="1:1">
      <c r="A46" s="3" t="s">
        <v>189</v>
      </c>
    </row>
    <row r="47" spans="1:1">
      <c r="A47" s="3" t="s">
        <v>190</v>
      </c>
    </row>
    <row r="48" spans="1:1">
      <c r="A48" s="3" t="s">
        <v>191</v>
      </c>
    </row>
    <row r="49" spans="1:2">
      <c r="A49" s="3" t="s">
        <v>88</v>
      </c>
    </row>
    <row r="50" spans="1:2">
      <c r="A50" s="3" t="s">
        <v>202</v>
      </c>
    </row>
    <row r="51" spans="1:2">
      <c r="A51" s="34" t="s">
        <v>203</v>
      </c>
    </row>
    <row r="54" spans="1:2">
      <c r="A54" s="4" t="s">
        <v>80</v>
      </c>
      <c r="B54" s="4" t="s">
        <v>80</v>
      </c>
    </row>
    <row r="55" spans="1:2">
      <c r="A55" s="3" t="s">
        <v>81</v>
      </c>
      <c r="B55" s="3" t="s">
        <v>76</v>
      </c>
    </row>
    <row r="56" spans="1:2">
      <c r="A56" s="3" t="s">
        <v>82</v>
      </c>
      <c r="B56" s="3" t="s">
        <v>75</v>
      </c>
    </row>
  </sheetData>
  <phoneticPr fontId="2"/>
  <dataValidations count="1">
    <dataValidation type="list" allowBlank="1" showInputMessage="1" showErrorMessage="1" sqref="C2" xr:uid="{1006B49C-613F-4B36-9C5D-7A8594096FFF}">
      <formula1>"前期,後期"</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5</vt:i4>
      </vt:variant>
    </vt:vector>
  </HeadingPairs>
  <TitlesOfParts>
    <vt:vector size="14" baseType="lpstr">
      <vt:lpstr>様式1</vt:lpstr>
      <vt:lpstr>様式2</vt:lpstr>
      <vt:lpstr>様式3</vt:lpstr>
      <vt:lpstr>様式3別紙</vt:lpstr>
      <vt:lpstr>様式4</vt:lpstr>
      <vt:lpstr>申請者データ</vt:lpstr>
      <vt:lpstr>以降非表示、ブック保護→</vt:lpstr>
      <vt:lpstr>家計状況集計シート</vt:lpstr>
      <vt:lpstr>マスターデータ</vt:lpstr>
      <vt:lpstr>様式1!Print_Area</vt:lpstr>
      <vt:lpstr>様式2!Print_Area</vt:lpstr>
      <vt:lpstr>様式3!Print_Area</vt:lpstr>
      <vt:lpstr>様式3別紙!Print_Area</vt:lpstr>
      <vt:lpstr>様式4!Print_Area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mitgaku33</dc:creator>
  <cp:lastModifiedBy>mitgaku02</cp:lastModifiedBy>
  <cp:lastPrinted>2026-07-22T00:17:00Z</cp:lastPrinted>
  <dcterms:created xsi:type="dcterms:W3CDTF">2021-12-23T04:19:15Z</dcterms:created>
  <dcterms:modified xsi:type="dcterms:W3CDTF">2026-07-23T09:14:10Z</dcterms:modified>
</cp:coreProperties>
</file>